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cha de requerimiento" sheetId="1" r:id="rId4"/>
    <sheet state="visible" name="Anexos" sheetId="2" r:id="rId5"/>
    <sheet state="hidden" name="Lista de procesos" sheetId="3" r:id="rId6"/>
  </sheets>
  <definedNames>
    <definedName name="Ferreycorp">'Lista de procesos'!$B$15:$B$42</definedName>
  </definedNames>
  <calcPr/>
  <extLst>
    <ext uri="GoogleSheetsCustomDataVersion2">
      <go:sheetsCustomData xmlns:go="http://customooxmlschemas.google.com/" r:id="rId7" roundtripDataChecksum="Lpokc79lQaJDPkS4VqnZ8RnbPt0NoCGsxYjStP7HPsQ="/>
    </ext>
  </extLst>
</workbook>
</file>

<file path=xl/sharedStrings.xml><?xml version="1.0" encoding="utf-8"?>
<sst xmlns="http://schemas.openxmlformats.org/spreadsheetml/2006/main" count="959" uniqueCount="416">
  <si>
    <t>Ficha de requerimiento</t>
  </si>
  <si>
    <t>Fecha:</t>
  </si>
  <si>
    <t>Descripción:</t>
  </si>
  <si>
    <t>Viabilidad y validación del potencial de uso de Microsoft Clarity</t>
  </si>
  <si>
    <t>Datos del Solicitante</t>
  </si>
  <si>
    <t>Priorización / Impacto</t>
  </si>
  <si>
    <t>Solicitante</t>
  </si>
  <si>
    <t>Paula Ramos</t>
  </si>
  <si>
    <t>Priorización</t>
  </si>
  <si>
    <t>Alta</t>
  </si>
  <si>
    <t>Empresa</t>
  </si>
  <si>
    <t>Ferreyros S.A.</t>
  </si>
  <si>
    <t>Proceso Impactado</t>
  </si>
  <si>
    <t>analítica digital</t>
  </si>
  <si>
    <t>Área</t>
  </si>
  <si>
    <t>Marketing y Negocio digitales</t>
  </si>
  <si>
    <t>Process owner</t>
  </si>
  <si>
    <t>Eduardo Soldano</t>
  </si>
  <si>
    <t>Líder interesado</t>
  </si>
  <si>
    <t>Eduardo Soldano Acevedo</t>
  </si>
  <si>
    <t>Usuarios interesados</t>
  </si>
  <si>
    <t>Sponsor</t>
  </si>
  <si>
    <t>Alan Sablich Nairn</t>
  </si>
  <si>
    <t>Caso de Negocio: Oportunidad / Problema identificado</t>
  </si>
  <si>
    <t>Solución propuesta ó Hipóteis de solución</t>
  </si>
  <si>
    <t>¿Cómo es la experiencia actual del usuario? ¿Cuál es el problema Identificado?</t>
  </si>
  <si>
    <t>¿Qué acciones o soluciones propongo desde mi perspectiva de negocio?</t>
  </si>
  <si>
    <t>Actualmente el negocio busca brindar mejores experiencias online y entender el comportamiento digital de los usuarios que navegan en el site, pero la única herramienta a disposición es Google Analyics 4, con data cuantitativa. Esto abre oportunidad a una lectura mayor con herramientas de data cualitativa que complementen la información que leemos desde GA4.</t>
  </si>
  <si>
    <r>
      <rPr>
        <rFont val="Arial"/>
        <color rgb="FF4472C4"/>
        <sz val="10.0"/>
      </rPr>
      <t xml:space="preserve">Queremos explorar Microsoft Clarity (https://clarity.microsoft.com/). Es una herramienta de análisis de experiencia digital que proporciona información valiosa sobre el comportamiento de los usuarios en su sitio web y aplicaciones. Permite comprender la naturaleza de las interacciones como clics fallidos, problemas en el embudo y errores en JavaScript.
</t>
    </r>
    <r>
      <rPr>
        <rFont val="Arial"/>
        <b/>
        <color rgb="FF4472C4"/>
        <sz val="10.0"/>
      </rPr>
      <t>Revisar anexos.</t>
    </r>
  </si>
  <si>
    <t>Beneficio</t>
  </si>
  <si>
    <t>Medicion del beneficio</t>
  </si>
  <si>
    <t>¿Cuál es el beneficio para el negocio con la ejecución del requerimiento?</t>
  </si>
  <si>
    <t>¿Cómo puedo medir de forma tangible el beneficio esperado?</t>
  </si>
  <si>
    <t xml:space="preserve">1. Permite comprender la naturaleza de las interacciones de los usuarios, identificar posibles frustraciones en la experiencia del usuario y detectar cualquier problema de embudo o JavaScript.
2. Cuenta con una extensión de Chrome que permite visualizar los últimos  recordings y heatmaps de la web. Tiene la posibilidad de  realizar una vinculación con GA4
3. Da la opción de configurar el modo de consentimiento del usuario.
4. Usa herramientas de Inteligencia Artificial - Copilot para el análisis de insights. Panel interactivo que ofrece un gran número de métricas. 
5. Es gratuita y siempre lo será, no tiene un límite en los recordings, ni en el número de usuarios.
</t>
  </si>
  <si>
    <t>¿Qué métrica se utilizará?</t>
  </si>
  <si>
    <t>Unidad</t>
  </si>
  <si>
    <t>Horizonte de tiempo</t>
  </si>
  <si>
    <t>Valor actual</t>
  </si>
  <si>
    <t>Valor meta</t>
  </si>
  <si>
    <t>retention rate en la web</t>
  </si>
  <si>
    <t>conversion rate en la web</t>
  </si>
  <si>
    <t>Las siguientes secciones serán completadas por el área de TPI que atenderá el requerimiento:</t>
  </si>
  <si>
    <t xml:space="preserve">Estimación
</t>
  </si>
  <si>
    <t>Equipo de atención</t>
  </si>
  <si>
    <t>Costo estimado</t>
  </si>
  <si>
    <t>TPI Negocio</t>
  </si>
  <si>
    <t>Equipo extendido:</t>
  </si>
  <si>
    <t>Tiempo estimado</t>
  </si>
  <si>
    <t>Líder de capítulo</t>
  </si>
  <si>
    <t>Proyecto de mejora</t>
  </si>
  <si>
    <t>JP asignado</t>
  </si>
  <si>
    <t>Iniciativa de Negocio</t>
  </si>
  <si>
    <t>Seguridad de Información</t>
  </si>
  <si>
    <r>
      <rPr>
        <rFont val="Arial"/>
        <color rgb="FF000000"/>
        <sz val="10.0"/>
      </rPr>
      <t>Saldo</t>
    </r>
    <r>
      <rPr>
        <rFont val="Arial"/>
        <color rgb="FF000000"/>
        <sz val="7.0"/>
      </rPr>
      <t xml:space="preserve"> (Mejora - Costo estimado)</t>
    </r>
  </si>
  <si>
    <t>-</t>
  </si>
  <si>
    <t>Arquitectura / Infraestructura</t>
  </si>
  <si>
    <t>Alcance confirmado</t>
  </si>
  <si>
    <t>¿Cuál es la solución a implementar?</t>
  </si>
  <si>
    <r>
      <rPr>
        <rFont val="Arial"/>
        <b/>
        <color rgb="FF000000"/>
        <sz val="10.0"/>
      </rPr>
      <t>Alcance:</t>
    </r>
    <r>
      <rPr>
        <rFont val="Arial"/>
        <color rgb="FF000000"/>
        <sz val="10.0"/>
      </rPr>
      <t xml:space="preserve">
Ejm: Gestión de la mejora, análisis y FS, diseño, desarrollo, análisis de seguridad y arquitectura, pruebas, pase a producción.
</t>
    </r>
    <r>
      <rPr>
        <rFont val="Arial"/>
        <b/>
        <color rgb="FF000000"/>
        <sz val="10.0"/>
      </rPr>
      <t xml:space="preserve">Detalle:
</t>
    </r>
    <r>
      <rPr>
        <rFont val="Arial"/>
        <color rgb="FF000000"/>
        <sz val="10.0"/>
      </rPr>
      <t xml:space="preserve">Detalle de la solución propuesta y estimada por TPI.
</t>
    </r>
    <r>
      <rPr>
        <rFont val="Arial"/>
        <b/>
        <color rgb="FF000000"/>
        <sz val="10.0"/>
      </rPr>
      <t>Consideraciones:</t>
    </r>
    <r>
      <rPr>
        <rFont val="Arial"/>
        <color rgb="FF000000"/>
        <sz val="10.0"/>
      </rPr>
      <t xml:space="preserve">
Consideraciones con la ejecución del requerimiento.</t>
    </r>
  </si>
  <si>
    <t>Pegar el cuadro resumido con el detalle de costos estimados</t>
  </si>
  <si>
    <t>APROBACIONES</t>
  </si>
  <si>
    <t>Guillermo Gastañeta Gallese</t>
  </si>
  <si>
    <t>Eduardo Tirado Hinojosa</t>
  </si>
  <si>
    <t>Gerente de sistemas Core</t>
  </si>
  <si>
    <t>Gerente Corporativo de TPI</t>
  </si>
  <si>
    <t>Ferreycorp S.A.A.</t>
  </si>
  <si>
    <t>ANEXO:</t>
  </si>
  <si>
    <t>Transacciones/Pantalla/Diagrama/Esquema de proceso/Maqueta/Diseño</t>
  </si>
  <si>
    <t>EMPRESA</t>
  </si>
  <si>
    <t>ÁREA</t>
  </si>
  <si>
    <t>SPONSOR</t>
  </si>
  <si>
    <t>Cargo SPONSOR</t>
  </si>
  <si>
    <t>LÍDER INTERESADO</t>
  </si>
  <si>
    <t>Cargo LÍDER INTERESADO</t>
  </si>
  <si>
    <t>Procesos</t>
  </si>
  <si>
    <t>Desplegable Área</t>
  </si>
  <si>
    <t>Desplegable Líder</t>
  </si>
  <si>
    <t>Desplegable Sponsor</t>
  </si>
  <si>
    <t>Desplegable Process owner</t>
  </si>
  <si>
    <t>Asociación Ferreycorp</t>
  </si>
  <si>
    <t>Gerencia General</t>
  </si>
  <si>
    <t>Patricia Gastelumendi Lukis</t>
  </si>
  <si>
    <t>Gerente Corporativo de Finanzas</t>
  </si>
  <si>
    <t>Mariella Ferrero Ghslieri</t>
  </si>
  <si>
    <t>Jefe de Responsabilidad Social</t>
  </si>
  <si>
    <t>Gestión de Business Partner</t>
  </si>
  <si>
    <t>Eduardo Obando</t>
  </si>
  <si>
    <t>Fargoline S.A.</t>
  </si>
  <si>
    <t>Raúl Neyra Ugarte</t>
  </si>
  <si>
    <t>Gerente General</t>
  </si>
  <si>
    <t>Fuad Mardini Guzmán</t>
  </si>
  <si>
    <t>Sub Gerente de Operaciones</t>
  </si>
  <si>
    <t>Jenny Velando Saavedra</t>
  </si>
  <si>
    <t>Gerente de Administración y Finanzas</t>
  </si>
  <si>
    <t>Dante Bullón Bravo</t>
  </si>
  <si>
    <t>Jefe Administrativo</t>
  </si>
  <si>
    <t>Gary Cervera Pinto</t>
  </si>
  <si>
    <t>Supervisor de Mkt. y Exp. del Cliente</t>
  </si>
  <si>
    <t>Carlos Arias Ortega</t>
  </si>
  <si>
    <t>Jefe Comercial</t>
  </si>
  <si>
    <t>Carlos Barrientos Araoz</t>
  </si>
  <si>
    <t>Jefe de Seguridad Patrimonial</t>
  </si>
  <si>
    <t>Edwar Quispe Rodríguez</t>
  </si>
  <si>
    <t>Jefe de Transportes y Distribución</t>
  </si>
  <si>
    <t>Ana María Gonzales Gonzales</t>
  </si>
  <si>
    <t>Sub Gerente de Recursos Humanos</t>
  </si>
  <si>
    <t>Ferrenergy S.A.</t>
  </si>
  <si>
    <t>Ernesto Velit Suárez</t>
  </si>
  <si>
    <t>Andy León Vega</t>
  </si>
  <si>
    <t>Jefe Central de Operaciones</t>
  </si>
  <si>
    <t>Camilo Jaramillo Cepeda</t>
  </si>
  <si>
    <t>Jefe de Op. y Mant de Plantas</t>
  </si>
  <si>
    <t>Milder Calderón Salas</t>
  </si>
  <si>
    <t>Supervisora Principal HSEQ</t>
  </si>
  <si>
    <t>Nelly Vélez Ghersi</t>
  </si>
  <si>
    <t>Coordinadora Administrativa</t>
  </si>
  <si>
    <t>Estrategia y Desarrollo</t>
  </si>
  <si>
    <t>Daniel Macedo Nieri</t>
  </si>
  <si>
    <t>Gerente Corporativo de Estrategia y Desarrollo</t>
  </si>
  <si>
    <t>Guillermo García De los Ríos</t>
  </si>
  <si>
    <t>Consultor de Innovación Senior</t>
  </si>
  <si>
    <t>Jose Higuchi Yshizaki</t>
  </si>
  <si>
    <t>Sub Gerente de Estrategia</t>
  </si>
  <si>
    <t>Remo Mengoni Passalacqua</t>
  </si>
  <si>
    <t>Sub Gerente de Centro de Analítica Avanzada</t>
  </si>
  <si>
    <t>Yaudika Lema Rosales</t>
  </si>
  <si>
    <t>Jefe de Innovación</t>
  </si>
  <si>
    <t>Marketing</t>
  </si>
  <si>
    <t>Luis Bracamonte Loayza</t>
  </si>
  <si>
    <t>Gerente Corporativo de Neg. y Mkt.</t>
  </si>
  <si>
    <t>Camila Orlandini Camino</t>
  </si>
  <si>
    <t>Gerente de Marketing</t>
  </si>
  <si>
    <t>Administración y Finanzas</t>
  </si>
  <si>
    <t>Verónica Paiva Cano</t>
  </si>
  <si>
    <t>Gerente de Contabilidad y Presupuestos</t>
  </si>
  <si>
    <t>Alice Chávez Cornejo</t>
  </si>
  <si>
    <t>Ejecutivo de Créditos y Cobranzas</t>
  </si>
  <si>
    <t>Caralina Navarro Sánchez Salazar</t>
  </si>
  <si>
    <t>Sub Gerente de Servicios Corp. y MA</t>
  </si>
  <si>
    <t>Daniel Cancela Calderón</t>
  </si>
  <si>
    <t>Gerente de Control de Gestión y Planeamiento Financiero</t>
  </si>
  <si>
    <t>Elizabeth Guardamino Zegarra</t>
  </si>
  <si>
    <t>Ejecutivo de Riesgos Corporativos</t>
  </si>
  <si>
    <t>Jimena de Vinatea Piazza</t>
  </si>
  <si>
    <t>Gerente Tesorería Corp. y Relac. Inversi.</t>
  </si>
  <si>
    <t>Recursos Humanos</t>
  </si>
  <si>
    <t>Maria Teresa Merino Caballero</t>
  </si>
  <si>
    <t>Gerente Corporativo de Recursos Humanos</t>
  </si>
  <si>
    <t>Ana Hirakawa Shirakawa</t>
  </si>
  <si>
    <t>Sub Gerente de Gestión del Talento y Compensaciones</t>
  </si>
  <si>
    <t>Bárbara Pita Dueñas</t>
  </si>
  <si>
    <t>Gerente de Relaciones Laborales y SSMA</t>
  </si>
  <si>
    <t>Jenny Kato Kabashigawa</t>
  </si>
  <si>
    <t>Gerente del CSC RRHH</t>
  </si>
  <si>
    <t>Rocío Arbulú Ahumada</t>
  </si>
  <si>
    <t>Gerente de Bienestar, Cultura y CI</t>
  </si>
  <si>
    <t>Asuntos corporativos</t>
  </si>
  <si>
    <t>Eduardo Ramirez Del Villar López de Romaña</t>
  </si>
  <si>
    <t>Gerente Corporativo de Asuntos Coporativos</t>
  </si>
  <si>
    <t>Franco Gervasi Pinto</t>
  </si>
  <si>
    <t>Asesor Legal Senior</t>
  </si>
  <si>
    <t>James Hole Ventura</t>
  </si>
  <si>
    <t>Sub Gerente Legal de Procesos y Recuperaciones</t>
  </si>
  <si>
    <t>Maria del Carmen Blume Cilloniz</t>
  </si>
  <si>
    <t>Sub Gerente de Cumplimiento</t>
  </si>
  <si>
    <t>Miguel Borea Odria</t>
  </si>
  <si>
    <t>Sub Gerente Legal Corporativo</t>
  </si>
  <si>
    <t>Sandra León Salcedo</t>
  </si>
  <si>
    <t>Auditoría</t>
  </si>
  <si>
    <t>Andrea Sandoval Saberbein</t>
  </si>
  <si>
    <t>Gerente Corporativo de Auditoría</t>
  </si>
  <si>
    <t>Aurora Angulo Medina</t>
  </si>
  <si>
    <t>Funcionario de Auditoría Interna Senior</t>
  </si>
  <si>
    <t>Carlos Novoa Yataco</t>
  </si>
  <si>
    <t>Funcionario de Auditoria Interna</t>
  </si>
  <si>
    <t>Claudia Escarcena Simauchi</t>
  </si>
  <si>
    <t>Auditor Senior</t>
  </si>
  <si>
    <t>Guisela Martínez Andrade</t>
  </si>
  <si>
    <t>Juan Chong Salazar</t>
  </si>
  <si>
    <t>Funcionario de Auditoria de Sistemas</t>
  </si>
  <si>
    <t>Oliver Gálvez Ñañez</t>
  </si>
  <si>
    <t>Patricia Barrón Guillen</t>
  </si>
  <si>
    <t>Coordinador de Calidad</t>
  </si>
  <si>
    <t>TPI</t>
  </si>
  <si>
    <t>Eduaro Tirado Hinojosa</t>
  </si>
  <si>
    <t>Andrés Macavilca Mendoza</t>
  </si>
  <si>
    <t>Jefe de Data &amp; Analytics</t>
  </si>
  <si>
    <t>Cecilia Falcón Pereda</t>
  </si>
  <si>
    <t>Sub Gerente de Procesos, Soporte a Usuarios y Continuidad de TI</t>
  </si>
  <si>
    <t>Eduardo Luyo Vicente</t>
  </si>
  <si>
    <t>Oficial de Seguridad de Información y Gestión TPI</t>
  </si>
  <si>
    <t>Gerente de Sistemas Core</t>
  </si>
  <si>
    <t>Gerardo Malpartida Benavides</t>
  </si>
  <si>
    <t>Gerente de Sistemas Backoffice</t>
  </si>
  <si>
    <t>José Guardia Morón</t>
  </si>
  <si>
    <t>Gerente de TPI</t>
  </si>
  <si>
    <t>José Medina Bedregal</t>
  </si>
  <si>
    <t>Subgerente de Plataforma Cental y Telecomunicaciones</t>
  </si>
  <si>
    <t>Juan José Gómez Canorio</t>
  </si>
  <si>
    <t>Jefe de Desarrollo de Aplicaciones</t>
  </si>
  <si>
    <t>Mónica Vásquez Valdivia</t>
  </si>
  <si>
    <t>Jefe de TPI</t>
  </si>
  <si>
    <t>Gran Minería</t>
  </si>
  <si>
    <t>Fernando Armas Tamayo</t>
  </si>
  <si>
    <t>Vice Presidente Gran Minería</t>
  </si>
  <si>
    <t>Santiago Basualdo Piñeiro</t>
  </si>
  <si>
    <t>Gerente Zonal Sur</t>
  </si>
  <si>
    <t>Adolfo Salas Gómez</t>
  </si>
  <si>
    <t>Gerente Zonal Norte</t>
  </si>
  <si>
    <t>Ramiro Bouroncle Arispe</t>
  </si>
  <si>
    <t>Gerente Comercial Repuestos y Servicios</t>
  </si>
  <si>
    <t>Raúl Relayze Verano</t>
  </si>
  <si>
    <t>Gerente de Soporte Eléc. y Tec. Minera</t>
  </si>
  <si>
    <t>Jaime Núñez Melgar Galluccio</t>
  </si>
  <si>
    <t>Gerente de Logística Remota</t>
  </si>
  <si>
    <t>Eduardo Hesse Alfageme</t>
  </si>
  <si>
    <t>Gerente de Maquinaria Gran Minería</t>
  </si>
  <si>
    <t>Carla Ortíz González</t>
  </si>
  <si>
    <t>Jefe Dto. Planificación Central</t>
  </si>
  <si>
    <t>José Zárate Díaz</t>
  </si>
  <si>
    <t>Jefe de Administración Central</t>
  </si>
  <si>
    <t>Raúl Valdez Durán</t>
  </si>
  <si>
    <t>Gerente Técnico</t>
  </si>
  <si>
    <t>Cuentas Nacionales</t>
  </si>
  <si>
    <t>Alvaro Vizcardo Wiese</t>
  </si>
  <si>
    <t>Gerente de División de Cuentas Nacionales</t>
  </si>
  <si>
    <t>Diego Arista Cancino</t>
  </si>
  <si>
    <t>Gerente de Máquinas</t>
  </si>
  <si>
    <t>Gary Delgado Salazar</t>
  </si>
  <si>
    <t>Gerente de Operaciones Cuentas Nacionales</t>
  </si>
  <si>
    <t>Jose Luis Costa Ochoa</t>
  </si>
  <si>
    <t>Gerente de Alquileres y Usados Rentafer</t>
  </si>
  <si>
    <t>Milagros Benavides Montes de Oca</t>
  </si>
  <si>
    <t>Gerente Comercial de Cuentas Nacionales</t>
  </si>
  <si>
    <t>Natalia Muñoz Beunza</t>
  </si>
  <si>
    <t>Jefe de Producto Elementos de Desgaste</t>
  </si>
  <si>
    <t>Dante Peirano Bianchi</t>
  </si>
  <si>
    <t>Sub Gerente de Equipo Usado</t>
  </si>
  <si>
    <t>Cuentas Regionales</t>
  </si>
  <si>
    <t>Enrique SalasRizo Patrón</t>
  </si>
  <si>
    <t>Gerente de División Cuentas Regionales</t>
  </si>
  <si>
    <t>César Rodríguez Blas</t>
  </si>
  <si>
    <t>Sub Gerente de Operaciones Cuentas Regionales</t>
  </si>
  <si>
    <t>Emiliano Flores Palacios</t>
  </si>
  <si>
    <t>Gerente de Región Norte</t>
  </si>
  <si>
    <t>Martín Rojas Álvarez</t>
  </si>
  <si>
    <t>Gerente de Región Sur</t>
  </si>
  <si>
    <t>Arturo Ávalo Ortega</t>
  </si>
  <si>
    <t>Gerente de Región Centro</t>
  </si>
  <si>
    <t>Jorge Seminario Castillo</t>
  </si>
  <si>
    <t>Sub Gerente Lima Norte</t>
  </si>
  <si>
    <t>Nina Noriega Alfaro</t>
  </si>
  <si>
    <t>Sub Gerente de CVA</t>
  </si>
  <si>
    <t>Raúl García Woo</t>
  </si>
  <si>
    <t>Sub Gerente Agrícola</t>
  </si>
  <si>
    <t>Energía</t>
  </si>
  <si>
    <t>Paul Ruiz Lecaros</t>
  </si>
  <si>
    <t>Gerente de División Energía</t>
  </si>
  <si>
    <t>Carlos Torreblanca Freundt</t>
  </si>
  <si>
    <t>Gerente de Línea Motores</t>
  </si>
  <si>
    <t>Edson Ramírez Romucho</t>
  </si>
  <si>
    <t>Jefe de Planeamiento</t>
  </si>
  <si>
    <t>Johnny Cárdenas Castillo</t>
  </si>
  <si>
    <t>Jefe de Operaciones Generación Eléctrica</t>
  </si>
  <si>
    <t>José Baltodano Vásquez</t>
  </si>
  <si>
    <t>Jefe Comercial Marino e Hidrocarburos</t>
  </si>
  <si>
    <t>Karina Tomas Fernández</t>
  </si>
  <si>
    <t>Supervisor de Administración Operaciones Energía</t>
  </si>
  <si>
    <t>Wuilliam Cruces Munarriz</t>
  </si>
  <si>
    <t>Jefe Comercial Generación Eléctrica</t>
  </si>
  <si>
    <t>Gerente de Marketing y Neg. Digitales</t>
  </si>
  <si>
    <t>Jefe de Estrategia Digital</t>
  </si>
  <si>
    <t>Gerardo QUintana Izquierdo</t>
  </si>
  <si>
    <t>Jefe de Producto Negocios Digitales</t>
  </si>
  <si>
    <t>Jaime Vercelli Gonzales</t>
  </si>
  <si>
    <t>Jefe de Inteligencia Comercial</t>
  </si>
  <si>
    <t>Karina Arrieta García</t>
  </si>
  <si>
    <t>Jefe de Soporte Comercial</t>
  </si>
  <si>
    <t>Kevin Yaién Torres</t>
  </si>
  <si>
    <t>Jefe de Negocios Digitales</t>
  </si>
  <si>
    <t>Miguel Chiappori Barrios</t>
  </si>
  <si>
    <t>Gerente de Oper. Digitales y Tecnología</t>
  </si>
  <si>
    <t>Talia Barreto Holguín</t>
  </si>
  <si>
    <t>Jefe de Campañas y Experiencia de Clientes</t>
  </si>
  <si>
    <t>Soporte al Producto</t>
  </si>
  <si>
    <t>José Gutierrez Jave</t>
  </si>
  <si>
    <t>Gerente División Soporte al Producto</t>
  </si>
  <si>
    <t>Carlos Carranza Bouroncle</t>
  </si>
  <si>
    <t>Sub Gerente de Adquisiciones y Demanda de Repuestos y Componentes</t>
  </si>
  <si>
    <t>Carlos Delgado Puente</t>
  </si>
  <si>
    <t>Gerente de Operaciones Prime</t>
  </si>
  <si>
    <t>Carlos Silva Tejada</t>
  </si>
  <si>
    <t>Gerente del CRC Lima</t>
  </si>
  <si>
    <t>César Paz Pulache</t>
  </si>
  <si>
    <t>Gerente del taller MSH de Lima</t>
  </si>
  <si>
    <t>Danny Orbegozo Ballón</t>
  </si>
  <si>
    <t>Gerente del CRC La Joya</t>
  </si>
  <si>
    <t>Fiorella López Muñoz</t>
  </si>
  <si>
    <t>Analista de Costos de Importación</t>
  </si>
  <si>
    <t>Jesús Gavidia Morachimo</t>
  </si>
  <si>
    <t>Jefe de Dpto. Planificación</t>
  </si>
  <si>
    <t>Joel Vásquez Córdova</t>
  </si>
  <si>
    <t>Analista de Control Administrativo</t>
  </si>
  <si>
    <t>Luis Aguilar Guimarey</t>
  </si>
  <si>
    <t>Gerente de Ingeniería</t>
  </si>
  <si>
    <t>Luis Loaiza Pacheco</t>
  </si>
  <si>
    <t>Jefe de Control Administrativo</t>
  </si>
  <si>
    <t>Maj Lis Parra Effio</t>
  </si>
  <si>
    <t>Sub Gerente de Almacenes de Repuestos y Componentes</t>
  </si>
  <si>
    <t>Silvana Castro Orrego</t>
  </si>
  <si>
    <t>Jefe de Dpto. de Procesos Logísticos</t>
  </si>
  <si>
    <t>Angelica Paiva Zegarra</t>
  </si>
  <si>
    <t>Gerente de División Administración y Finanzas</t>
  </si>
  <si>
    <t>Elizabeth Tamayo Maertens</t>
  </si>
  <si>
    <t>Sub Gerente de Créditos</t>
  </si>
  <si>
    <t>Daniela Flores Casas</t>
  </si>
  <si>
    <t>Sub Gerente de Tesorería y Servicios Generales</t>
  </si>
  <si>
    <t>Rita Ramirez Chávez</t>
  </si>
  <si>
    <t>Sub Gerente Control de Gestión</t>
  </si>
  <si>
    <t>Ruth Quiste Saire</t>
  </si>
  <si>
    <t>Gerente de Contabilidad</t>
  </si>
  <si>
    <t>Mario López Obregon</t>
  </si>
  <si>
    <t>Jorge Durán Cheneaux</t>
  </si>
  <si>
    <t>Gerente División de Recursos Humanos</t>
  </si>
  <si>
    <t>Dante Vásquez Ortiz</t>
  </si>
  <si>
    <t>Jefe de Departamento SSMA</t>
  </si>
  <si>
    <t>Greta Limaco Villavicencio</t>
  </si>
  <si>
    <t>Gerente de Gestión de Talento</t>
  </si>
  <si>
    <t>José Rijalba Aguilar</t>
  </si>
  <si>
    <t>Gerente de Desarrollo Técnico</t>
  </si>
  <si>
    <t>Martín Fernández Gonzales</t>
  </si>
  <si>
    <t>Sub Gerente Gestión de Recursos Humanos</t>
  </si>
  <si>
    <t>Forbis S.A.</t>
  </si>
  <si>
    <t>Jorge Devoto</t>
  </si>
  <si>
    <t>Andrés Soria Dall´Orso</t>
  </si>
  <si>
    <t>Business Process &amp; Quallity Manager</t>
  </si>
  <si>
    <t>Fabiola Salazar Miranda</t>
  </si>
  <si>
    <t>Gerente de Comercio Exterior</t>
  </si>
  <si>
    <t>Claudia Coronado Seminario</t>
  </si>
  <si>
    <t>Gerente Comercial y de Marketing</t>
  </si>
  <si>
    <t>Miguel Alarcón</t>
  </si>
  <si>
    <t>Operations Manager</t>
  </si>
  <si>
    <t>Ronald Raleigh</t>
  </si>
  <si>
    <t>Jefe de Administración y Finanzas</t>
  </si>
  <si>
    <t>Orvisa S.A.</t>
  </si>
  <si>
    <t>César Vásquez Velásquez</t>
  </si>
  <si>
    <t>Eleiner Pérez Lozano</t>
  </si>
  <si>
    <t>Gerente Administración y Ctrl. de Gestión</t>
  </si>
  <si>
    <t>Melvis Jimenez Guzmán</t>
  </si>
  <si>
    <t>Jefe de Ventas Sucursal</t>
  </si>
  <si>
    <t>Rosa Guerrero Mori</t>
  </si>
  <si>
    <t>Jefe de Recursos Humanos</t>
  </si>
  <si>
    <t>Tomas Ramírez Dianderas</t>
  </si>
  <si>
    <t>Jefe de Contratos y Opc. de Reparación</t>
  </si>
  <si>
    <t>Jimmy Aguilar Ríos</t>
  </si>
  <si>
    <t>Soltrak S.A.</t>
  </si>
  <si>
    <t>Rodolfo Paredes León</t>
  </si>
  <si>
    <t>Giancarlo Florida Chauca</t>
  </si>
  <si>
    <t>R.Paredes</t>
  </si>
  <si>
    <t>Cecilia Parra Paitán</t>
  </si>
  <si>
    <t>Sub Gerente de Marketing</t>
  </si>
  <si>
    <t>José Oshiro Oshiro</t>
  </si>
  <si>
    <t>Gerente de Negocios Lub. Filtros y Mant.</t>
  </si>
  <si>
    <t>Christian Novoa Caín</t>
  </si>
  <si>
    <t>Gerente de Negocios Seguridad Industrial</t>
  </si>
  <si>
    <t>Pablo Chang Delgadillo</t>
  </si>
  <si>
    <t>Jefe de Ventas</t>
  </si>
  <si>
    <t>Javier Seminario Núñez</t>
  </si>
  <si>
    <t>Sub Gerente de Sucursales</t>
  </si>
  <si>
    <t>Sitech S.A.</t>
  </si>
  <si>
    <t>Carlos Calderón Torres</t>
  </si>
  <si>
    <t>Americo Taipe Torres</t>
  </si>
  <si>
    <t>Product Lead</t>
  </si>
  <si>
    <t>Brian Pajares Correa</t>
  </si>
  <si>
    <t>Jefe de Innovación y Marketing</t>
  </si>
  <si>
    <t>Carol Aguilar Lezama</t>
  </si>
  <si>
    <t>Freddy Mallma Saavedra</t>
  </si>
  <si>
    <t>Business Developer</t>
  </si>
  <si>
    <t>Luis Martínez Pérez</t>
  </si>
  <si>
    <t>Jefe de Unidad de Negocio Gran Minería</t>
  </si>
  <si>
    <t>Maryori Abad Muchari</t>
  </si>
  <si>
    <t>Jefe de Operaciones</t>
  </si>
  <si>
    <t>Miguel Armas Cangalaya</t>
  </si>
  <si>
    <t>Lider UG - UGM</t>
  </si>
  <si>
    <t>Moisés Loo Orihuela</t>
  </si>
  <si>
    <t>Unimaq S.A.</t>
  </si>
  <si>
    <t>Alberto Parodi De la Cuadra</t>
  </si>
  <si>
    <t>Eduardo Oliva Rivero</t>
  </si>
  <si>
    <t>Nancy Andrade Mancilla</t>
  </si>
  <si>
    <t>Sub Gerente de Créditos y Cobranzas</t>
  </si>
  <si>
    <t>Alejandra Fernández Guerola</t>
  </si>
  <si>
    <t>Sub Gerente de Logística</t>
  </si>
  <si>
    <t>Emilio Valverde Montero Prada</t>
  </si>
  <si>
    <t>Gerente de Recursos Humanos</t>
  </si>
  <si>
    <t>Francesca León Genit</t>
  </si>
  <si>
    <t>Jefe de Marketing y Comunicaciones</t>
  </si>
  <si>
    <t>Gaetano Pardo Figueroa</t>
  </si>
  <si>
    <t>Gerente de Construcción Alq. y Usados</t>
  </si>
  <si>
    <t>Javier Eduardo Barrón Ramos Plata</t>
  </si>
  <si>
    <t>Gerente de Trex, Cresko, Aliados Industr.</t>
  </si>
  <si>
    <t>Luis Pastorelli Huanes</t>
  </si>
  <si>
    <t>Gerente de Soporte de Producto</t>
  </si>
  <si>
    <t>Pierre Del Solar Gonzales</t>
  </si>
  <si>
    <t>Gerente de Ventas Prime y Sucursales</t>
  </si>
  <si>
    <t>Renzo Boldrini Paz</t>
  </si>
  <si>
    <t>Gerente Regional de Alquileres y Usados</t>
  </si>
  <si>
    <t>Cogesa</t>
  </si>
  <si>
    <t>Gentrac</t>
  </si>
  <si>
    <t>Maquicentro</t>
  </si>
  <si>
    <t>Víctor Otero Pizarro</t>
  </si>
  <si>
    <t>Gerente General Latam</t>
  </si>
  <si>
    <t>Motored</t>
  </si>
  <si>
    <t>Soltrak Centroamérica</t>
  </si>
  <si>
    <t>Trex Chile</t>
  </si>
  <si>
    <t>Trex Colombia</t>
  </si>
  <si>
    <t xml:space="preserve">Trex Ecuador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</si>
</sst>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3">
    <font>
      <sz val="11.0"/>
      <color rgb="FF000000"/>
      <name val="Calibri"/>
      <scheme val="minor"/>
    </font>
    <font>
      <sz val="11.0"/>
      <color rgb="FF000000"/>
      <name val="Arial"/>
    </font>
    <font>
      <b/>
      <sz val="18.0"/>
      <color theme="1"/>
      <name val="Arial"/>
    </font>
    <font>
      <b/>
      <sz val="10.0"/>
      <color rgb="FF000000"/>
      <name val="Arial"/>
    </font>
    <font/>
    <font>
      <sz val="10.0"/>
      <color rgb="FF000000"/>
      <name val="Arial"/>
    </font>
    <font>
      <sz val="8.0"/>
      <color rgb="FF000000"/>
      <name val="Arial"/>
    </font>
    <font>
      <b/>
      <sz val="11.0"/>
      <color rgb="FF000000"/>
      <name val="Arial"/>
    </font>
    <font>
      <b/>
      <sz val="10.0"/>
      <color theme="1"/>
      <name val="Arial"/>
    </font>
    <font>
      <sz val="10.0"/>
      <color rgb="FF4472C4"/>
      <name val="Arial"/>
    </font>
    <font>
      <sz val="10.0"/>
      <color rgb="FF7F7F7F"/>
      <name val="Arial"/>
    </font>
    <font>
      <sz val="10.0"/>
      <color theme="1"/>
      <name val="Arial"/>
    </font>
    <font>
      <sz val="10.0"/>
      <color theme="4"/>
      <name val="Arial"/>
    </font>
    <font>
      <sz val="11.0"/>
      <color rgb="FF7F7F7F"/>
      <name val="Arial"/>
    </font>
    <font>
      <b/>
      <sz val="9.0"/>
      <color rgb="FF000000"/>
      <name val="Arial"/>
    </font>
    <font>
      <sz val="9.0"/>
      <color rgb="FF000000"/>
      <name val="Arial"/>
    </font>
    <font>
      <b/>
      <sz val="14.0"/>
      <color rgb="FF385623"/>
      <name val="Calibri"/>
    </font>
    <font>
      <sz val="11.0"/>
      <color theme="1"/>
      <name val="Calibri"/>
    </font>
    <font>
      <b/>
      <sz val="14.0"/>
      <color rgb="FF599D00"/>
      <name val="Calibri"/>
    </font>
    <font>
      <color theme="1"/>
      <name val="Calibri"/>
    </font>
    <font>
      <color rgb="FF1155CC"/>
      <name val="Arial"/>
    </font>
    <font>
      <sz val="12.0"/>
      <color theme="1"/>
      <name val="Calibri"/>
    </font>
    <font>
      <sz val="11.0"/>
      <color theme="1"/>
      <name val="Arial"/>
    </font>
  </fonts>
  <fills count="7">
    <fill>
      <patternFill patternType="none"/>
    </fill>
    <fill>
      <patternFill patternType="lightGray"/>
    </fill>
    <fill>
      <patternFill patternType="solid">
        <fgColor rgb="FFD9EAD3"/>
        <bgColor rgb="FFD9EAD3"/>
      </patternFill>
    </fill>
    <fill>
      <patternFill patternType="solid">
        <fgColor theme="0"/>
        <bgColor theme="0"/>
      </patternFill>
    </fill>
    <fill>
      <patternFill patternType="solid">
        <fgColor rgb="FFFFF2CC"/>
        <bgColor rgb="FFFFF2CC"/>
      </patternFill>
    </fill>
    <fill>
      <patternFill patternType="solid">
        <fgColor rgb="FFFFFF00"/>
        <bgColor rgb="FFFFFF00"/>
      </patternFill>
    </fill>
    <fill>
      <patternFill patternType="solid">
        <fgColor rgb="FFFFFFFF"/>
        <bgColor rgb="FFFFFFFF"/>
      </patternFill>
    </fill>
  </fills>
  <borders count="69">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dotted">
        <color rgb="FF000000"/>
      </bottom>
    </border>
    <border>
      <top style="medium">
        <color rgb="FF000000"/>
      </top>
      <bottom style="dotted">
        <color rgb="FF000000"/>
      </bottom>
    </border>
    <border>
      <right style="medium">
        <color rgb="FF000000"/>
      </right>
      <top style="medium">
        <color rgb="FF000000"/>
      </top>
      <bottom style="dotted">
        <color rgb="FF000000"/>
      </bottom>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ttom style="hair">
        <color rgb="FF000000"/>
      </bottom>
    </border>
    <border>
      <right style="medium">
        <color rgb="FF000000"/>
      </right>
      <bottom style="hair">
        <color rgb="FF000000"/>
      </bottom>
    </border>
    <border>
      <left style="hair">
        <color rgb="FF000000"/>
      </left>
      <top style="dotted">
        <color rgb="FF000000"/>
      </top>
      <bottom style="hair">
        <color rgb="FF000000"/>
      </bottom>
    </border>
    <border>
      <top style="dotted">
        <color rgb="FF000000"/>
      </top>
      <bottom style="hair">
        <color rgb="FF000000"/>
      </bottom>
    </border>
    <border>
      <right style="medium">
        <color rgb="FF000000"/>
      </right>
      <top style="dotted">
        <color rgb="FF000000"/>
      </top>
      <bottom style="hair">
        <color rgb="FF000000"/>
      </bottom>
    </border>
    <border>
      <left style="medium">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medium">
        <color rgb="FF000000"/>
      </right>
      <top style="hair">
        <color rgb="FF000000"/>
      </top>
      <bottom style="hair">
        <color rgb="FF000000"/>
      </bottom>
    </border>
    <border>
      <left style="medium">
        <color rgb="FF000000"/>
      </left>
      <top style="hair">
        <color rgb="FF000000"/>
      </top>
    </border>
    <border>
      <top style="hair">
        <color rgb="FF000000"/>
      </top>
    </border>
    <border>
      <right style="hair">
        <color rgb="FF000000"/>
      </right>
      <top style="hair">
        <color rgb="FF000000"/>
      </top>
    </border>
    <border>
      <left style="hair">
        <color rgb="FF000000"/>
      </left>
      <top style="hair">
        <color rgb="FF000000"/>
      </top>
    </border>
    <border>
      <right style="medium">
        <color rgb="FF000000"/>
      </right>
      <top style="hair">
        <color rgb="FF000000"/>
      </top>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bottom style="medium">
        <color rgb="FF000000"/>
      </bottom>
    </border>
    <border>
      <bottom style="medium">
        <color rgb="FF000000"/>
      </bottom>
    </border>
    <border>
      <right style="hair">
        <color rgb="FF000000"/>
      </right>
      <bottom style="medium">
        <color rgb="FF000000"/>
      </bottom>
    </border>
    <border>
      <left style="hair">
        <color rgb="FF000000"/>
      </left>
      <bottom style="medium">
        <color rgb="FF000000"/>
      </bottom>
    </border>
    <border>
      <right style="medium">
        <color rgb="FF000000"/>
      </right>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dotted">
        <color rgb="FF000000"/>
      </bottom>
    </border>
    <border>
      <top/>
      <bottom style="dotted">
        <color rgb="FF000000"/>
      </bottom>
    </border>
    <border>
      <right style="medium">
        <color rgb="FF000000"/>
      </right>
      <top/>
      <bottom style="dotted">
        <color rgb="FF000000"/>
      </bottom>
    </border>
    <border>
      <left style="medium">
        <color rgb="FF000000"/>
      </left>
      <top style="dotted">
        <color rgb="FF000000"/>
      </top>
    </border>
    <border>
      <top style="dotted">
        <color rgb="FF000000"/>
      </top>
    </border>
    <border>
      <right style="medium">
        <color rgb="FF000000"/>
      </right>
      <top style="dotted">
        <color rgb="FF000000"/>
      </top>
    </border>
    <border>
      <left style="medium">
        <color rgb="FF000000"/>
      </left>
    </border>
    <border>
      <right style="medium">
        <color rgb="FF000000"/>
      </right>
    </border>
    <border>
      <left/>
      <top/>
      <bottom/>
    </border>
    <border>
      <left style="medium">
        <color rgb="FF000000"/>
      </left>
      <right/>
      <bottom/>
    </border>
    <border>
      <left/>
      <right/>
    </border>
    <border>
      <left/>
      <right/>
      <bottom/>
    </border>
    <border>
      <left/>
      <right style="medium">
        <color rgb="FF000000"/>
      </right>
      <bottom/>
    </border>
    <border>
      <right/>
      <top/>
      <bottom/>
    </border>
    <border>
      <left style="medium">
        <color rgb="FF000000"/>
      </lef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medium">
        <color rgb="FF000000"/>
      </right>
      <top/>
      <bottom/>
    </border>
    <border>
      <right style="medium">
        <color rgb="FF000000"/>
      </right>
      <top/>
      <bottom/>
    </border>
    <border>
      <left style="medium">
        <color rgb="FF000000"/>
      </left>
      <right/>
      <top/>
      <bottom style="medium">
        <color rgb="FF000000"/>
      </bottom>
    </border>
    <border>
      <left/>
      <right/>
      <bottom style="medium">
        <color rgb="FF000000"/>
      </bottom>
    </border>
    <border>
      <left/>
      <right style="medium">
        <color rgb="FF000000"/>
      </right>
      <top/>
      <bottom style="medium">
        <color rgb="FF000000"/>
      </bottom>
    </border>
    <border>
      <right style="hair">
        <color rgb="FF000000"/>
      </right>
    </border>
    <border>
      <left style="medium">
        <color rgb="FF000000"/>
      </left>
      <top style="dotted">
        <color rgb="FF000000"/>
      </top>
      <bottom style="hair">
        <color rgb="FF000000"/>
      </bottom>
    </border>
    <border>
      <right style="hair">
        <color rgb="FF000000"/>
      </right>
      <top style="dotted">
        <color rgb="FF000000"/>
      </top>
      <bottom style="hair">
        <color rgb="FF000000"/>
      </bottom>
    </border>
    <border>
      <left style="hair">
        <color rgb="FF000000"/>
      </left>
      <top style="dotted">
        <color rgb="FF000000"/>
      </top>
    </border>
    <border>
      <top/>
      <bottom/>
    </border>
    <border>
      <left style="medium">
        <color rgb="FF000000"/>
      </left>
      <top style="medium">
        <color rgb="FF000000"/>
      </top>
    </border>
    <border>
      <top style="medium">
        <color rgb="FF000000"/>
      </top>
    </border>
    <border>
      <right style="medium">
        <color rgb="FF000000"/>
      </right>
      <top style="medium">
        <color rgb="FF000000"/>
      </top>
    </border>
  </borders>
  <cellStyleXfs count="1">
    <xf borderId="0" fillId="0" fontId="0" numFmtId="0" applyAlignment="1" applyFont="1"/>
  </cellStyleXfs>
  <cellXfs count="120">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vertical="center"/>
    </xf>
    <xf borderId="0" fillId="0" fontId="3" numFmtId="0" xfId="0" applyAlignment="1" applyFont="1">
      <alignment vertical="center"/>
    </xf>
    <xf borderId="0" fillId="0" fontId="3" numFmtId="0" xfId="0" applyAlignment="1" applyFont="1">
      <alignment shrinkToFit="0" vertical="center" wrapText="1"/>
    </xf>
    <xf borderId="1" fillId="2" fontId="3" numFmtId="164" xfId="0" applyAlignment="1" applyBorder="1" applyFill="1" applyFont="1" applyNumberFormat="1">
      <alignment horizontal="center" shrinkToFit="0" vertical="center" wrapText="1"/>
    </xf>
    <xf borderId="2" fillId="0" fontId="4" numFmtId="0" xfId="0" applyBorder="1" applyFont="1"/>
    <xf borderId="3" fillId="0" fontId="4" numFmtId="0" xfId="0" applyBorder="1" applyFont="1"/>
    <xf borderId="0" fillId="0" fontId="5" numFmtId="0" xfId="0" applyAlignment="1" applyFont="1">
      <alignment shrinkToFit="0" vertical="center" wrapText="1"/>
    </xf>
    <xf borderId="1" fillId="2" fontId="5" numFmtId="0" xfId="0" applyAlignment="1" applyBorder="1" applyFont="1">
      <alignment horizontal="left" readingOrder="0" vertical="center"/>
    </xf>
    <xf borderId="0" fillId="0" fontId="6" numFmtId="0" xfId="0" applyAlignment="1" applyFont="1">
      <alignment horizontal="center" shrinkToFit="0" vertical="center" wrapText="1"/>
    </xf>
    <xf borderId="4" fillId="2" fontId="7" numFmtId="0" xfId="0" applyAlignment="1" applyBorder="1" applyFont="1">
      <alignment horizontal="center" vertical="center"/>
    </xf>
    <xf borderId="5" fillId="0" fontId="4" numFmtId="0" xfId="0" applyBorder="1" applyFont="1"/>
    <xf borderId="6" fillId="2" fontId="7" numFmtId="0" xfId="0" applyAlignment="1" applyBorder="1" applyFont="1">
      <alignment horizontal="center" vertical="center"/>
    </xf>
    <xf borderId="6" fillId="0" fontId="4" numFmtId="0" xfId="0" applyBorder="1" applyFont="1"/>
    <xf borderId="7" fillId="0" fontId="8" numFmtId="0" xfId="0" applyAlignment="1" applyBorder="1" applyFont="1">
      <alignment horizontal="left" readingOrder="1" shrinkToFit="0" vertical="center" wrapText="1"/>
    </xf>
    <xf borderId="8" fillId="0" fontId="4" numFmtId="0" xfId="0" applyBorder="1" applyFont="1"/>
    <xf borderId="9" fillId="0" fontId="4" numFmtId="0" xfId="0" applyBorder="1" applyFont="1"/>
    <xf borderId="10" fillId="0" fontId="9" numFmtId="0" xfId="0" applyAlignment="1" applyBorder="1" applyFont="1">
      <alignment horizontal="center" readingOrder="1" shrinkToFit="0" vertical="center" wrapText="1"/>
    </xf>
    <xf borderId="11" fillId="0" fontId="4" numFmtId="0" xfId="0" applyBorder="1" applyFont="1"/>
    <xf borderId="12" fillId="0" fontId="9" numFmtId="0" xfId="0" applyAlignment="1" applyBorder="1" applyFont="1">
      <alignment horizontal="center" readingOrder="1" shrinkToFit="0" vertical="center" wrapText="1"/>
    </xf>
    <xf borderId="13" fillId="0" fontId="4" numFmtId="0" xfId="0" applyBorder="1" applyFont="1"/>
    <xf borderId="14" fillId="0" fontId="4" numFmtId="0" xfId="0" applyBorder="1" applyFont="1"/>
    <xf borderId="15" fillId="0" fontId="8" numFmtId="0" xfId="0" applyAlignment="1" applyBorder="1" applyFont="1">
      <alignment horizontal="left" readingOrder="1" shrinkToFit="0" vertical="center" wrapText="1"/>
    </xf>
    <xf borderId="16" fillId="0" fontId="4" numFmtId="0" xfId="0" applyBorder="1" applyFont="1"/>
    <xf borderId="17" fillId="0" fontId="4" numFmtId="0" xfId="0" applyBorder="1" applyFont="1"/>
    <xf borderId="18" fillId="0" fontId="9" numFmtId="0" xfId="0" applyAlignment="1" applyBorder="1" applyFont="1">
      <alignment horizontal="center" readingOrder="1" shrinkToFit="0" vertical="center" wrapText="1"/>
    </xf>
    <xf borderId="19" fillId="0" fontId="4" numFmtId="0" xfId="0" applyBorder="1" applyFont="1"/>
    <xf borderId="20" fillId="0" fontId="8" numFmtId="0" xfId="0" applyAlignment="1" applyBorder="1" applyFont="1">
      <alignment horizontal="left" readingOrder="1" shrinkToFit="0" vertical="center" wrapText="1"/>
    </xf>
    <xf borderId="21" fillId="0" fontId="4" numFmtId="0" xfId="0" applyBorder="1" applyFont="1"/>
    <xf borderId="22" fillId="0" fontId="4" numFmtId="0" xfId="0" applyBorder="1" applyFont="1"/>
    <xf borderId="23" fillId="0" fontId="9" numFmtId="0" xfId="0" applyAlignment="1" applyBorder="1" applyFont="1">
      <alignment horizontal="center" readingOrder="1" shrinkToFit="0" vertical="center" wrapText="1"/>
    </xf>
    <xf borderId="24" fillId="0" fontId="4" numFmtId="0" xfId="0" applyBorder="1" applyFont="1"/>
    <xf borderId="25" fillId="0" fontId="8" numFmtId="0" xfId="0" applyAlignment="1" applyBorder="1" applyFont="1">
      <alignment horizontal="left" readingOrder="1" shrinkToFit="0" vertical="center" wrapText="1"/>
    </xf>
    <xf borderId="26" fillId="0" fontId="4" numFmtId="0" xfId="0" applyBorder="1" applyFont="1"/>
    <xf borderId="27" fillId="0" fontId="4" numFmtId="0" xfId="0" applyBorder="1" applyFont="1"/>
    <xf borderId="28" fillId="0" fontId="9" numFmtId="0" xfId="0" applyAlignment="1" applyBorder="1" applyFont="1">
      <alignment horizontal="center" readingOrder="1" shrinkToFit="0" vertical="center" wrapText="1"/>
    </xf>
    <xf borderId="29" fillId="0" fontId="4" numFmtId="0" xfId="0" applyBorder="1" applyFont="1"/>
    <xf borderId="30" fillId="0" fontId="4" numFmtId="0" xfId="0" applyBorder="1" applyFont="1"/>
    <xf borderId="31" fillId="0" fontId="4" numFmtId="0" xfId="0" applyBorder="1" applyFont="1"/>
    <xf borderId="32" fillId="0" fontId="4" numFmtId="0" xfId="0" applyBorder="1" applyFont="1"/>
    <xf borderId="33" fillId="0" fontId="4" numFmtId="0" xfId="0" applyBorder="1" applyFont="1"/>
    <xf borderId="34" fillId="0" fontId="4" numFmtId="0" xfId="0" applyBorder="1" applyFont="1"/>
    <xf borderId="0" fillId="0" fontId="5" numFmtId="0" xfId="0" applyAlignment="1" applyFont="1">
      <alignment horizontal="left" vertical="center"/>
    </xf>
    <xf borderId="0" fillId="0" fontId="5" numFmtId="0" xfId="0" applyAlignment="1" applyFont="1">
      <alignment vertical="center"/>
    </xf>
    <xf borderId="35" fillId="2" fontId="7" numFmtId="0" xfId="0" applyAlignment="1" applyBorder="1" applyFont="1">
      <alignment horizontal="center" vertical="center"/>
    </xf>
    <xf borderId="36" fillId="0" fontId="4" numFmtId="0" xfId="0" applyBorder="1" applyFont="1"/>
    <xf borderId="37" fillId="0" fontId="4" numFmtId="0" xfId="0" applyBorder="1" applyFont="1"/>
    <xf borderId="0" fillId="0" fontId="10" numFmtId="0" xfId="0" applyAlignment="1" applyFont="1">
      <alignment vertical="center"/>
    </xf>
    <xf borderId="38" fillId="2" fontId="10" numFmtId="0" xfId="0" applyAlignment="1" applyBorder="1" applyFont="1">
      <alignment horizontal="center" readingOrder="1" shrinkToFit="0" vertical="center" wrapText="1"/>
    </xf>
    <xf borderId="39" fillId="0" fontId="4" numFmtId="0" xfId="0" applyBorder="1" applyFont="1"/>
    <xf borderId="40" fillId="0" fontId="4" numFmtId="0" xfId="0" applyBorder="1" applyFont="1"/>
    <xf borderId="38" fillId="2" fontId="10" numFmtId="0" xfId="0" applyAlignment="1" applyBorder="1" applyFont="1">
      <alignment horizontal="center" shrinkToFit="0" vertical="center" wrapText="1"/>
    </xf>
    <xf borderId="41" fillId="3" fontId="9" numFmtId="0" xfId="0" applyAlignment="1" applyBorder="1" applyFill="1" applyFont="1">
      <alignment horizontal="left" shrinkToFit="0" vertical="center" wrapText="1"/>
    </xf>
    <xf borderId="42" fillId="0" fontId="4" numFmtId="0" xfId="0" applyBorder="1" applyFont="1"/>
    <xf borderId="43" fillId="0" fontId="4" numFmtId="0" xfId="0" applyBorder="1" applyFont="1"/>
    <xf borderId="44" fillId="0" fontId="4" numFmtId="0" xfId="0" applyBorder="1" applyFont="1"/>
    <xf borderId="45" fillId="0" fontId="4" numFmtId="0" xfId="0" applyBorder="1" applyFont="1"/>
    <xf borderId="46" fillId="3" fontId="1" numFmtId="0" xfId="0" applyAlignment="1" applyBorder="1" applyFont="1">
      <alignment vertical="center"/>
    </xf>
    <xf borderId="44" fillId="3" fontId="9" numFmtId="0" xfId="0" applyAlignment="1" applyBorder="1" applyFont="1">
      <alignment horizontal="left" shrinkToFit="0" vertical="center" wrapText="1"/>
    </xf>
    <xf borderId="47" fillId="3" fontId="3" numFmtId="0" xfId="0" applyAlignment="1" applyBorder="1" applyFont="1">
      <alignment vertical="center"/>
    </xf>
    <xf borderId="48" fillId="3" fontId="3" numFmtId="0" xfId="0" applyAlignment="1" applyBorder="1" applyFont="1">
      <alignment vertical="center"/>
    </xf>
    <xf borderId="49" fillId="3" fontId="3" numFmtId="0" xfId="0" applyAlignment="1" applyBorder="1" applyFont="1">
      <alignment vertical="center"/>
    </xf>
    <xf borderId="50" fillId="3" fontId="5" numFmtId="0" xfId="0" applyAlignment="1" applyBorder="1" applyFont="1">
      <alignment vertical="center"/>
    </xf>
    <xf borderId="51" fillId="3" fontId="1" numFmtId="0" xfId="0" applyAlignment="1" applyBorder="1" applyFont="1">
      <alignment vertical="center"/>
    </xf>
    <xf borderId="52" fillId="3" fontId="3" numFmtId="0" xfId="0" applyAlignment="1" applyBorder="1" applyFont="1">
      <alignment vertical="center"/>
    </xf>
    <xf borderId="53" fillId="3" fontId="3" numFmtId="0" xfId="0" applyAlignment="1" applyBorder="1" applyFont="1">
      <alignment horizontal="center" vertical="center"/>
    </xf>
    <xf borderId="54" fillId="0" fontId="4" numFmtId="0" xfId="0" applyBorder="1" applyFont="1"/>
    <xf borderId="55" fillId="0" fontId="4" numFmtId="0" xfId="0" applyBorder="1" applyFont="1"/>
    <xf borderId="53" fillId="3" fontId="3" numFmtId="0" xfId="0" applyAlignment="1" applyBorder="1" applyFont="1">
      <alignment horizontal="center" shrinkToFit="0" vertical="center" wrapText="1"/>
    </xf>
    <xf borderId="56" fillId="3" fontId="5" numFmtId="0" xfId="0" applyAlignment="1" applyBorder="1" applyFont="1">
      <alignment vertical="center"/>
    </xf>
    <xf borderId="53" fillId="3" fontId="9" numFmtId="0" xfId="0" applyAlignment="1" applyBorder="1" applyFont="1">
      <alignment horizontal="center" shrinkToFit="0" vertical="center" wrapText="1"/>
    </xf>
    <xf borderId="53" fillId="3" fontId="9" numFmtId="3" xfId="0" applyAlignment="1" applyBorder="1" applyFont="1" applyNumberFormat="1">
      <alignment horizontal="center" shrinkToFit="0" vertical="center" wrapText="1"/>
    </xf>
    <xf borderId="57" fillId="3" fontId="5" numFmtId="0" xfId="0" applyAlignment="1" applyBorder="1" applyFont="1">
      <alignment vertical="center"/>
    </xf>
    <xf borderId="58" fillId="3" fontId="3" numFmtId="0" xfId="0" applyAlignment="1" applyBorder="1" applyFont="1">
      <alignment vertical="center"/>
    </xf>
    <xf borderId="59" fillId="3" fontId="3" numFmtId="0" xfId="0" applyAlignment="1" applyBorder="1" applyFont="1">
      <alignment vertical="center"/>
    </xf>
    <xf borderId="60" fillId="3" fontId="5" numFmtId="0" xfId="0" applyAlignment="1" applyBorder="1" applyFont="1">
      <alignment vertical="center"/>
    </xf>
    <xf borderId="4" fillId="4" fontId="7" numFmtId="0" xfId="0" applyAlignment="1" applyBorder="1" applyFill="1" applyFont="1">
      <alignment horizontal="center" shrinkToFit="0" vertical="center" wrapText="1"/>
    </xf>
    <xf borderId="4" fillId="4" fontId="7" numFmtId="0" xfId="0" applyAlignment="1" applyBorder="1" applyFont="1">
      <alignment horizontal="center" vertical="center"/>
    </xf>
    <xf borderId="44" fillId="0" fontId="5" numFmtId="0" xfId="0" applyAlignment="1" applyBorder="1" applyFont="1">
      <alignment horizontal="left" readingOrder="1" shrinkToFit="0" vertical="center" wrapText="1"/>
    </xf>
    <xf borderId="61" fillId="0" fontId="4" numFmtId="0" xfId="0" applyBorder="1" applyFont="1"/>
    <xf borderId="62" fillId="0" fontId="5" numFmtId="0" xfId="0" applyAlignment="1" applyBorder="1" applyFont="1">
      <alignment horizontal="left" readingOrder="1" vertical="center"/>
    </xf>
    <xf borderId="63" fillId="0" fontId="4" numFmtId="0" xfId="0" applyBorder="1" applyFont="1"/>
    <xf borderId="64" fillId="0" fontId="9" numFmtId="0" xfId="0" applyAlignment="1" applyBorder="1" applyFont="1">
      <alignment horizontal="center" readingOrder="1" vertical="center"/>
    </xf>
    <xf borderId="64" fillId="0" fontId="11" numFmtId="0" xfId="0" applyAlignment="1" applyBorder="1" applyFont="1">
      <alignment horizontal="left" readingOrder="1" vertical="center"/>
    </xf>
    <xf borderId="42" fillId="0" fontId="12" numFmtId="0" xfId="0" applyAlignment="1" applyBorder="1" applyFont="1">
      <alignment horizontal="left" readingOrder="1" vertical="center"/>
    </xf>
    <xf borderId="43" fillId="0" fontId="12" numFmtId="0" xfId="0" applyAlignment="1" applyBorder="1" applyFont="1">
      <alignment horizontal="left" readingOrder="1" vertical="center"/>
    </xf>
    <xf borderId="20" fillId="0" fontId="5" numFmtId="0" xfId="0" applyAlignment="1" applyBorder="1" applyFont="1">
      <alignment horizontal="left" readingOrder="1" shrinkToFit="0" vertical="center" wrapText="1"/>
    </xf>
    <xf borderId="15" fillId="0" fontId="5" numFmtId="0" xfId="0" applyAlignment="1" applyBorder="1" applyFont="1">
      <alignment horizontal="left" readingOrder="1" vertical="center"/>
    </xf>
    <xf borderId="18" fillId="0" fontId="9" numFmtId="0" xfId="0" applyAlignment="1" applyBorder="1" applyFont="1">
      <alignment horizontal="center" readingOrder="1" vertical="center"/>
    </xf>
    <xf borderId="25" fillId="0" fontId="5" numFmtId="0" xfId="0" applyAlignment="1" applyBorder="1" applyFont="1">
      <alignment horizontal="left" readingOrder="1" shrinkToFit="0" vertical="center" wrapText="1"/>
    </xf>
    <xf borderId="25" fillId="0" fontId="5" numFmtId="0" xfId="0" applyAlignment="1" applyBorder="1" applyFont="1">
      <alignment horizontal="left" readingOrder="1" vertical="center"/>
    </xf>
    <xf borderId="28" fillId="0" fontId="9" numFmtId="0" xfId="0" applyAlignment="1" applyBorder="1" applyFont="1">
      <alignment horizontal="center" readingOrder="1" vertical="center"/>
    </xf>
    <xf borderId="35" fillId="4" fontId="7" numFmtId="0" xfId="0" applyAlignment="1" applyBorder="1" applyFont="1">
      <alignment horizontal="center" vertical="center"/>
    </xf>
    <xf borderId="38" fillId="4" fontId="10" numFmtId="0" xfId="0" applyAlignment="1" applyBorder="1" applyFont="1">
      <alignment horizontal="center" shrinkToFit="0" vertical="center" wrapText="1"/>
    </xf>
    <xf borderId="0" fillId="0" fontId="13" numFmtId="0" xfId="0" applyAlignment="1" applyFont="1">
      <alignment vertical="center"/>
    </xf>
    <xf borderId="41" fillId="0" fontId="5" numFmtId="0" xfId="0" applyAlignment="1" applyBorder="1" applyFont="1">
      <alignment horizontal="left" shrinkToFit="0" vertical="center" wrapText="1"/>
    </xf>
    <xf borderId="42" fillId="0" fontId="5" numFmtId="0" xfId="0" applyAlignment="1" applyBorder="1" applyFont="1">
      <alignment horizontal="center" shrinkToFit="0" vertical="center" wrapText="1"/>
    </xf>
    <xf borderId="46" fillId="4" fontId="3" numFmtId="0" xfId="0" applyAlignment="1" applyBorder="1" applyFont="1">
      <alignment horizontal="center" vertical="center"/>
    </xf>
    <xf borderId="65" fillId="0" fontId="4" numFmtId="0" xfId="0" applyBorder="1" applyFont="1"/>
    <xf borderId="66" fillId="0" fontId="1" numFmtId="0" xfId="0" applyAlignment="1" applyBorder="1" applyFont="1">
      <alignment vertical="center"/>
    </xf>
    <xf borderId="67" fillId="0" fontId="4" numFmtId="0" xfId="0" applyBorder="1" applyFont="1"/>
    <xf borderId="68" fillId="0" fontId="4" numFmtId="0" xfId="0" applyBorder="1" applyFont="1"/>
    <xf borderId="0" fillId="0" fontId="14" numFmtId="0" xfId="0" applyAlignment="1" applyFont="1">
      <alignment horizontal="center" shrinkToFit="0" vertical="center" wrapText="1"/>
    </xf>
    <xf borderId="44" fillId="0" fontId="14" numFmtId="0" xfId="0" applyAlignment="1" applyBorder="1" applyFont="1">
      <alignment horizontal="center" shrinkToFit="0" vertical="center" wrapText="1"/>
    </xf>
    <xf borderId="0" fillId="0" fontId="15" numFmtId="0" xfId="0" applyAlignment="1" applyFont="1">
      <alignment horizontal="center" shrinkToFit="0" vertical="center" wrapText="1"/>
    </xf>
    <xf borderId="44" fillId="0" fontId="15" numFmtId="0" xfId="0" applyAlignment="1" applyBorder="1" applyFont="1">
      <alignment horizontal="center" shrinkToFit="0" vertical="center" wrapText="1"/>
    </xf>
    <xf borderId="30" fillId="0" fontId="15" numFmtId="0" xfId="0" applyAlignment="1" applyBorder="1" applyFont="1">
      <alignment horizontal="center" shrinkToFit="0" vertical="center" wrapText="1"/>
    </xf>
    <xf borderId="0" fillId="0" fontId="16" numFmtId="0" xfId="0" applyFont="1"/>
    <xf borderId="0" fillId="0" fontId="17" numFmtId="0" xfId="0" applyFont="1"/>
    <xf borderId="0" fillId="0" fontId="18" numFmtId="0" xfId="0" applyFont="1"/>
    <xf borderId="0" fillId="0" fontId="19" numFmtId="0" xfId="0" applyFont="1"/>
    <xf borderId="0" fillId="0" fontId="20" numFmtId="0" xfId="0" applyAlignment="1" applyFont="1">
      <alignment horizontal="left"/>
    </xf>
    <xf borderId="0" fillId="0" fontId="21" numFmtId="0" xfId="0" applyFont="1"/>
    <xf borderId="0" fillId="0" fontId="22" numFmtId="0" xfId="0" applyFont="1"/>
    <xf borderId="0" fillId="0" fontId="22" numFmtId="0" xfId="0" applyAlignment="1" applyFont="1">
      <alignment shrinkToFit="0" vertical="top" wrapText="1"/>
    </xf>
    <xf borderId="0" fillId="0" fontId="22" numFmtId="0" xfId="0" applyAlignment="1" applyFont="1">
      <alignment vertical="top"/>
    </xf>
    <xf borderId="0" fillId="5" fontId="22" numFmtId="0" xfId="0" applyFill="1" applyFont="1"/>
    <xf borderId="0" fillId="6" fontId="1" numFmtId="0" xfId="0" applyAlignment="1" applyFill="1" applyFont="1">
      <alignment horizontal="left"/>
    </xf>
    <xf borderId="0" fillId="5" fontId="22"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 Id="rId3"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0</xdr:row>
      <xdr:rowOff>57150</xdr:rowOff>
    </xdr:from>
    <xdr:ext cx="1543050" cy="476250"/>
    <xdr:pic>
      <xdr:nvPicPr>
        <xdr:cNvPr id="0" name="image3.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4</xdr:row>
      <xdr:rowOff>104775</xdr:rowOff>
    </xdr:from>
    <xdr:ext cx="6410325" cy="3095625"/>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400050</xdr:colOff>
      <xdr:row>4</xdr:row>
      <xdr:rowOff>28575</xdr:rowOff>
    </xdr:from>
    <xdr:ext cx="6410325" cy="3248025"/>
    <xdr:pic>
      <xdr:nvPicPr>
        <xdr:cNvPr id="0" name="image5.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142875</xdr:colOff>
      <xdr:row>21</xdr:row>
      <xdr:rowOff>152400</xdr:rowOff>
    </xdr:from>
    <xdr:ext cx="6524625" cy="4029075"/>
    <xdr:pic>
      <xdr:nvPicPr>
        <xdr:cNvPr id="0" name="image2.png" title="Imagen"/>
        <xdr:cNvPicPr preferRelativeResize="0"/>
      </xdr:nvPicPr>
      <xdr:blipFill>
        <a:blip cstate="print" r:embed="rId3"/>
        <a:stretch>
          <a:fillRect/>
        </a:stretch>
      </xdr:blipFill>
      <xdr:spPr>
        <a:prstGeom prst="rect">
          <a:avLst/>
        </a:prstGeom>
        <a:noFill/>
      </xdr:spPr>
    </xdr:pic>
    <xdr:clientData fLocksWithSheet="0"/>
  </xdr:oneCellAnchor>
  <xdr:oneCellAnchor>
    <xdr:from>
      <xdr:col>8</xdr:col>
      <xdr:colOff>561975</xdr:colOff>
      <xdr:row>21</xdr:row>
      <xdr:rowOff>152400</xdr:rowOff>
    </xdr:from>
    <xdr:ext cx="6410325" cy="3971925"/>
    <xdr:pic>
      <xdr:nvPicPr>
        <xdr:cNvPr id="0" name="image1.png" title="Imagen"/>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outlinePr summaryBelow="0" summaryRight="0"/>
    <pageSetUpPr fitToPage="1"/>
  </sheetPr>
  <sheetViews>
    <sheetView showGridLines="0" workbookViewId="0"/>
  </sheetViews>
  <sheetFormatPr customHeight="1" defaultColWidth="14.43" defaultRowHeight="15.0"/>
  <cols>
    <col customWidth="1" min="1" max="1" width="3.57"/>
    <col customWidth="1" min="2" max="43" width="3.71"/>
    <col customWidth="1" min="44" max="44" width="3.57"/>
  </cols>
  <sheetData>
    <row r="1" ht="26.25" customHeight="1">
      <c r="A1" s="1"/>
      <c r="B1" s="2" t="s">
        <v>0</v>
      </c>
    </row>
    <row r="2" ht="26.25" customHeight="1">
      <c r="A2" s="1"/>
    </row>
    <row r="3" ht="16.5" customHeight="1">
      <c r="A3" s="1"/>
      <c r="B3" s="3" t="s">
        <v>1</v>
      </c>
      <c r="C3" s="4"/>
      <c r="D3" s="5">
        <v>45108.0</v>
      </c>
      <c r="E3" s="6"/>
      <c r="F3" s="6"/>
      <c r="G3" s="6"/>
      <c r="H3" s="6"/>
      <c r="I3" s="7"/>
      <c r="J3" s="8"/>
      <c r="K3" s="8"/>
      <c r="L3" s="3" t="s">
        <v>2</v>
      </c>
      <c r="M3" s="4"/>
      <c r="N3" s="4"/>
      <c r="O3" s="4"/>
      <c r="P3" s="9" t="s">
        <v>3</v>
      </c>
      <c r="Q3" s="6"/>
      <c r="R3" s="6"/>
      <c r="S3" s="6"/>
      <c r="T3" s="6"/>
      <c r="U3" s="6"/>
      <c r="V3" s="6"/>
      <c r="W3" s="6"/>
      <c r="X3" s="6"/>
      <c r="Y3" s="6"/>
      <c r="Z3" s="6"/>
      <c r="AA3" s="6"/>
      <c r="AB3" s="6"/>
      <c r="AC3" s="6"/>
      <c r="AD3" s="6"/>
      <c r="AE3" s="6"/>
      <c r="AF3" s="6"/>
      <c r="AG3" s="6"/>
      <c r="AH3" s="6"/>
      <c r="AI3" s="6"/>
      <c r="AJ3" s="6"/>
      <c r="AK3" s="6"/>
      <c r="AL3" s="6"/>
      <c r="AM3" s="6"/>
      <c r="AN3" s="6"/>
      <c r="AO3" s="6"/>
      <c r="AP3" s="6"/>
      <c r="AQ3" s="7"/>
    </row>
    <row r="4" ht="15.0" customHeight="1">
      <c r="A4" s="1"/>
      <c r="B4" s="8"/>
      <c r="C4" s="4"/>
      <c r="D4" s="4"/>
      <c r="E4" s="4"/>
      <c r="F4" s="4"/>
      <c r="G4" s="8"/>
      <c r="H4" s="8"/>
      <c r="I4" s="8"/>
      <c r="K4" s="4"/>
      <c r="L4" s="4"/>
      <c r="M4" s="4"/>
      <c r="N4" s="4"/>
      <c r="O4" s="4"/>
      <c r="P4" s="4"/>
      <c r="Q4" s="4"/>
      <c r="R4" s="4"/>
      <c r="S4" s="4"/>
      <c r="T4" s="4"/>
      <c r="U4" s="4"/>
      <c r="V4" s="4"/>
      <c r="X4" s="4"/>
      <c r="Y4" s="4"/>
      <c r="Z4" s="4"/>
      <c r="AA4" s="4"/>
      <c r="AB4" s="4"/>
      <c r="AC4" s="4"/>
      <c r="AD4" s="4"/>
      <c r="AE4" s="4"/>
      <c r="AF4" s="4"/>
      <c r="AG4" s="4"/>
      <c r="AH4" s="4"/>
      <c r="AI4" s="4"/>
      <c r="AJ4" s="4"/>
      <c r="AK4" s="4"/>
      <c r="AL4" s="10"/>
      <c r="AM4" s="10"/>
      <c r="AN4" s="10"/>
      <c r="AO4" s="10"/>
      <c r="AP4" s="10"/>
      <c r="AQ4" s="10"/>
    </row>
    <row r="5" ht="15.0" customHeight="1">
      <c r="A5" s="1"/>
      <c r="B5" s="11" t="s">
        <v>4</v>
      </c>
      <c r="C5" s="12"/>
      <c r="D5" s="12"/>
      <c r="E5" s="12"/>
      <c r="F5" s="12"/>
      <c r="G5" s="12"/>
      <c r="H5" s="12"/>
      <c r="I5" s="12"/>
      <c r="J5" s="12"/>
      <c r="K5" s="12"/>
      <c r="L5" s="12"/>
      <c r="M5" s="12"/>
      <c r="N5" s="12"/>
      <c r="O5" s="12"/>
      <c r="P5" s="12"/>
      <c r="Q5" s="12"/>
      <c r="R5" s="12"/>
      <c r="S5" s="12"/>
      <c r="T5" s="12"/>
      <c r="U5" s="12"/>
      <c r="V5" s="13"/>
      <c r="W5" s="11" t="s">
        <v>5</v>
      </c>
      <c r="X5" s="12"/>
      <c r="Y5" s="12"/>
      <c r="Z5" s="12"/>
      <c r="AA5" s="12"/>
      <c r="AB5" s="12"/>
      <c r="AC5" s="12"/>
      <c r="AD5" s="12"/>
      <c r="AE5" s="12"/>
      <c r="AF5" s="12"/>
      <c r="AG5" s="12"/>
      <c r="AH5" s="12"/>
      <c r="AI5" s="12"/>
      <c r="AJ5" s="12"/>
      <c r="AK5" s="12"/>
      <c r="AL5" s="12"/>
      <c r="AM5" s="12"/>
      <c r="AN5" s="12"/>
      <c r="AO5" s="12"/>
      <c r="AP5" s="12"/>
      <c r="AQ5" s="14"/>
    </row>
    <row r="6" ht="15.0" customHeight="1">
      <c r="A6" s="1"/>
      <c r="B6" s="15" t="s">
        <v>6</v>
      </c>
      <c r="C6" s="16"/>
      <c r="D6" s="16"/>
      <c r="E6" s="16"/>
      <c r="F6" s="16"/>
      <c r="G6" s="16"/>
      <c r="H6" s="16"/>
      <c r="I6" s="17"/>
      <c r="J6" s="18" t="s">
        <v>7</v>
      </c>
      <c r="K6" s="16"/>
      <c r="L6" s="16"/>
      <c r="M6" s="16"/>
      <c r="N6" s="16"/>
      <c r="O6" s="16"/>
      <c r="P6" s="16"/>
      <c r="Q6" s="16"/>
      <c r="R6" s="16"/>
      <c r="S6" s="16"/>
      <c r="T6" s="16"/>
      <c r="U6" s="16"/>
      <c r="V6" s="19"/>
      <c r="W6" s="15" t="s">
        <v>8</v>
      </c>
      <c r="X6" s="16"/>
      <c r="Y6" s="16"/>
      <c r="Z6" s="16"/>
      <c r="AA6" s="16"/>
      <c r="AB6" s="16"/>
      <c r="AC6" s="17"/>
      <c r="AD6" s="20" t="s">
        <v>9</v>
      </c>
      <c r="AE6" s="21"/>
      <c r="AF6" s="21"/>
      <c r="AG6" s="21"/>
      <c r="AH6" s="21"/>
      <c r="AI6" s="21"/>
      <c r="AJ6" s="21"/>
      <c r="AK6" s="21"/>
      <c r="AL6" s="21"/>
      <c r="AM6" s="21"/>
      <c r="AN6" s="21"/>
      <c r="AO6" s="21"/>
      <c r="AP6" s="21"/>
      <c r="AQ6" s="22"/>
      <c r="AR6" s="1"/>
    </row>
    <row r="7" ht="15.0" customHeight="1">
      <c r="A7" s="1"/>
      <c r="B7" s="23" t="s">
        <v>10</v>
      </c>
      <c r="C7" s="24"/>
      <c r="D7" s="24"/>
      <c r="E7" s="24"/>
      <c r="F7" s="24"/>
      <c r="G7" s="24"/>
      <c r="H7" s="24"/>
      <c r="I7" s="25"/>
      <c r="J7" s="26" t="s">
        <v>11</v>
      </c>
      <c r="K7" s="24"/>
      <c r="L7" s="24"/>
      <c r="M7" s="24"/>
      <c r="N7" s="24"/>
      <c r="O7" s="24"/>
      <c r="P7" s="24"/>
      <c r="Q7" s="24"/>
      <c r="R7" s="24"/>
      <c r="S7" s="24"/>
      <c r="T7" s="24"/>
      <c r="U7" s="24"/>
      <c r="V7" s="27"/>
      <c r="W7" s="15" t="s">
        <v>12</v>
      </c>
      <c r="X7" s="16"/>
      <c r="Y7" s="16"/>
      <c r="Z7" s="16"/>
      <c r="AA7" s="16"/>
      <c r="AB7" s="16"/>
      <c r="AC7" s="17"/>
      <c r="AD7" s="18" t="s">
        <v>13</v>
      </c>
      <c r="AE7" s="16"/>
      <c r="AF7" s="16"/>
      <c r="AG7" s="16"/>
      <c r="AH7" s="16"/>
      <c r="AI7" s="16"/>
      <c r="AJ7" s="16"/>
      <c r="AK7" s="16"/>
      <c r="AL7" s="16"/>
      <c r="AM7" s="16"/>
      <c r="AN7" s="16"/>
      <c r="AO7" s="16"/>
      <c r="AP7" s="16"/>
      <c r="AQ7" s="19"/>
      <c r="AR7" s="1"/>
    </row>
    <row r="8" ht="15.0" customHeight="1">
      <c r="A8" s="1"/>
      <c r="B8" s="23" t="s">
        <v>14</v>
      </c>
      <c r="C8" s="24"/>
      <c r="D8" s="24"/>
      <c r="E8" s="24"/>
      <c r="F8" s="24"/>
      <c r="G8" s="24"/>
      <c r="H8" s="24"/>
      <c r="I8" s="25"/>
      <c r="J8" s="26" t="s">
        <v>15</v>
      </c>
      <c r="K8" s="24"/>
      <c r="L8" s="24"/>
      <c r="M8" s="24"/>
      <c r="N8" s="24"/>
      <c r="O8" s="24"/>
      <c r="P8" s="24"/>
      <c r="Q8" s="24"/>
      <c r="R8" s="24"/>
      <c r="S8" s="24"/>
      <c r="T8" s="24"/>
      <c r="U8" s="24"/>
      <c r="V8" s="27"/>
      <c r="W8" s="23" t="s">
        <v>16</v>
      </c>
      <c r="X8" s="24"/>
      <c r="Y8" s="24"/>
      <c r="Z8" s="24"/>
      <c r="AA8" s="24"/>
      <c r="AB8" s="24"/>
      <c r="AC8" s="25"/>
      <c r="AD8" s="18" t="s">
        <v>17</v>
      </c>
      <c r="AE8" s="16"/>
      <c r="AF8" s="16"/>
      <c r="AG8" s="16"/>
      <c r="AH8" s="16"/>
      <c r="AI8" s="16"/>
      <c r="AJ8" s="16"/>
      <c r="AK8" s="16"/>
      <c r="AL8" s="16"/>
      <c r="AM8" s="16"/>
      <c r="AN8" s="16"/>
      <c r="AO8" s="16"/>
      <c r="AP8" s="16"/>
      <c r="AQ8" s="19"/>
      <c r="AR8" s="1"/>
    </row>
    <row r="9" ht="15.0" customHeight="1">
      <c r="A9" s="1"/>
      <c r="B9" s="23" t="s">
        <v>18</v>
      </c>
      <c r="C9" s="24"/>
      <c r="D9" s="24"/>
      <c r="E9" s="24"/>
      <c r="F9" s="24"/>
      <c r="G9" s="24"/>
      <c r="H9" s="24"/>
      <c r="I9" s="25"/>
      <c r="J9" s="26" t="s">
        <v>19</v>
      </c>
      <c r="K9" s="24"/>
      <c r="L9" s="24"/>
      <c r="M9" s="24"/>
      <c r="N9" s="24"/>
      <c r="O9" s="24"/>
      <c r="P9" s="24"/>
      <c r="Q9" s="24"/>
      <c r="R9" s="24"/>
      <c r="S9" s="24"/>
      <c r="T9" s="24"/>
      <c r="U9" s="24"/>
      <c r="V9" s="27"/>
      <c r="W9" s="28" t="s">
        <v>20</v>
      </c>
      <c r="X9" s="29"/>
      <c r="Y9" s="29"/>
      <c r="Z9" s="29"/>
      <c r="AA9" s="29"/>
      <c r="AB9" s="29"/>
      <c r="AC9" s="30"/>
      <c r="AD9" s="31"/>
      <c r="AE9" s="29"/>
      <c r="AF9" s="29"/>
      <c r="AG9" s="29"/>
      <c r="AH9" s="29"/>
      <c r="AI9" s="29"/>
      <c r="AJ9" s="29"/>
      <c r="AK9" s="29"/>
      <c r="AL9" s="29"/>
      <c r="AM9" s="29"/>
      <c r="AN9" s="29"/>
      <c r="AO9" s="29"/>
      <c r="AP9" s="29"/>
      <c r="AQ9" s="32"/>
      <c r="AR9" s="1"/>
    </row>
    <row r="10" ht="15.0" customHeight="1">
      <c r="A10" s="1"/>
      <c r="B10" s="33" t="s">
        <v>21</v>
      </c>
      <c r="C10" s="34"/>
      <c r="D10" s="34"/>
      <c r="E10" s="34"/>
      <c r="F10" s="34"/>
      <c r="G10" s="34"/>
      <c r="H10" s="34"/>
      <c r="I10" s="35"/>
      <c r="J10" s="36" t="s">
        <v>22</v>
      </c>
      <c r="K10" s="34"/>
      <c r="L10" s="34"/>
      <c r="M10" s="34"/>
      <c r="N10" s="34"/>
      <c r="O10" s="34"/>
      <c r="P10" s="34"/>
      <c r="Q10" s="34"/>
      <c r="R10" s="34"/>
      <c r="S10" s="34"/>
      <c r="T10" s="34"/>
      <c r="U10" s="34"/>
      <c r="V10" s="37"/>
      <c r="W10" s="38"/>
      <c r="X10" s="39"/>
      <c r="Y10" s="39"/>
      <c r="Z10" s="39"/>
      <c r="AA10" s="39"/>
      <c r="AB10" s="39"/>
      <c r="AC10" s="40"/>
      <c r="AD10" s="41"/>
      <c r="AE10" s="39"/>
      <c r="AF10" s="39"/>
      <c r="AG10" s="39"/>
      <c r="AH10" s="39"/>
      <c r="AI10" s="39"/>
      <c r="AJ10" s="39"/>
      <c r="AK10" s="39"/>
      <c r="AL10" s="39"/>
      <c r="AM10" s="39"/>
      <c r="AN10" s="39"/>
      <c r="AO10" s="39"/>
      <c r="AP10" s="39"/>
      <c r="AQ10" s="42"/>
      <c r="AR10" s="1"/>
    </row>
    <row r="11" ht="15.0" customHeight="1">
      <c r="A11" s="1"/>
      <c r="B11" s="43"/>
      <c r="C11" s="43"/>
      <c r="D11" s="43"/>
      <c r="E11" s="43"/>
      <c r="F11" s="43"/>
      <c r="G11" s="43"/>
      <c r="H11" s="43"/>
      <c r="I11" s="43"/>
      <c r="J11" s="43"/>
      <c r="K11" s="43"/>
      <c r="L11" s="43"/>
      <c r="M11" s="43"/>
      <c r="N11" s="43"/>
      <c r="O11" s="43"/>
      <c r="P11" s="43"/>
      <c r="Q11" s="43"/>
      <c r="R11" s="43"/>
      <c r="S11" s="43"/>
      <c r="T11" s="43"/>
      <c r="U11" s="43"/>
      <c r="V11" s="44"/>
      <c r="W11" s="43"/>
      <c r="X11" s="43"/>
      <c r="Y11" s="43"/>
      <c r="Z11" s="43"/>
      <c r="AA11" s="43"/>
      <c r="AB11" s="43"/>
      <c r="AC11" s="43"/>
      <c r="AD11" s="43"/>
      <c r="AE11" s="43"/>
      <c r="AF11" s="43"/>
      <c r="AG11" s="43"/>
      <c r="AH11" s="43"/>
      <c r="AI11" s="43"/>
      <c r="AJ11" s="43"/>
      <c r="AK11" s="43"/>
      <c r="AL11" s="43"/>
      <c r="AM11" s="43"/>
      <c r="AN11" s="43"/>
      <c r="AO11" s="43"/>
      <c r="AP11" s="43"/>
      <c r="AQ11" s="43"/>
      <c r="AR11" s="1"/>
    </row>
    <row r="12" ht="15.0" customHeight="1">
      <c r="A12" s="1"/>
      <c r="B12" s="45" t="s">
        <v>23</v>
      </c>
      <c r="C12" s="46"/>
      <c r="D12" s="46"/>
      <c r="E12" s="46"/>
      <c r="F12" s="46"/>
      <c r="G12" s="46"/>
      <c r="H12" s="46"/>
      <c r="I12" s="46"/>
      <c r="J12" s="46"/>
      <c r="K12" s="46"/>
      <c r="L12" s="46"/>
      <c r="M12" s="46"/>
      <c r="N12" s="46"/>
      <c r="O12" s="46"/>
      <c r="P12" s="46"/>
      <c r="Q12" s="46"/>
      <c r="R12" s="46"/>
      <c r="S12" s="46"/>
      <c r="T12" s="46"/>
      <c r="U12" s="46"/>
      <c r="V12" s="47"/>
      <c r="W12" s="45" t="s">
        <v>24</v>
      </c>
      <c r="X12" s="46"/>
      <c r="Y12" s="46"/>
      <c r="Z12" s="46"/>
      <c r="AA12" s="46"/>
      <c r="AB12" s="46"/>
      <c r="AC12" s="46"/>
      <c r="AD12" s="46"/>
      <c r="AE12" s="46"/>
      <c r="AF12" s="46"/>
      <c r="AG12" s="46"/>
      <c r="AH12" s="46"/>
      <c r="AI12" s="46"/>
      <c r="AJ12" s="46"/>
      <c r="AK12" s="46"/>
      <c r="AL12" s="46"/>
      <c r="AM12" s="46"/>
      <c r="AN12" s="46"/>
      <c r="AO12" s="46"/>
      <c r="AP12" s="46"/>
      <c r="AQ12" s="47"/>
      <c r="AR12" s="1"/>
    </row>
    <row r="13" ht="15.0" customHeight="1">
      <c r="A13" s="48"/>
      <c r="B13" s="49" t="s">
        <v>25</v>
      </c>
      <c r="C13" s="50"/>
      <c r="D13" s="50"/>
      <c r="E13" s="50"/>
      <c r="F13" s="50"/>
      <c r="G13" s="50"/>
      <c r="H13" s="50"/>
      <c r="I13" s="50"/>
      <c r="J13" s="50"/>
      <c r="K13" s="50"/>
      <c r="L13" s="50"/>
      <c r="M13" s="50"/>
      <c r="N13" s="50"/>
      <c r="O13" s="50"/>
      <c r="P13" s="50"/>
      <c r="Q13" s="50"/>
      <c r="R13" s="50"/>
      <c r="S13" s="50"/>
      <c r="T13" s="50"/>
      <c r="U13" s="50"/>
      <c r="V13" s="51"/>
      <c r="W13" s="52" t="s">
        <v>26</v>
      </c>
      <c r="X13" s="50"/>
      <c r="Y13" s="50"/>
      <c r="Z13" s="50"/>
      <c r="AA13" s="50"/>
      <c r="AB13" s="50"/>
      <c r="AC13" s="50"/>
      <c r="AD13" s="50"/>
      <c r="AE13" s="50"/>
      <c r="AF13" s="50"/>
      <c r="AG13" s="50"/>
      <c r="AH13" s="50"/>
      <c r="AI13" s="50"/>
      <c r="AJ13" s="50"/>
      <c r="AK13" s="50"/>
      <c r="AL13" s="50"/>
      <c r="AM13" s="50"/>
      <c r="AN13" s="50"/>
      <c r="AO13" s="50"/>
      <c r="AP13" s="50"/>
      <c r="AQ13" s="51"/>
      <c r="AR13" s="48"/>
    </row>
    <row r="14" ht="28.5" customHeight="1">
      <c r="A14" s="1"/>
      <c r="B14" s="53" t="s">
        <v>27</v>
      </c>
      <c r="C14" s="54"/>
      <c r="D14" s="54"/>
      <c r="E14" s="54"/>
      <c r="F14" s="54"/>
      <c r="G14" s="54"/>
      <c r="H14" s="54"/>
      <c r="I14" s="54"/>
      <c r="J14" s="54"/>
      <c r="K14" s="54"/>
      <c r="L14" s="54"/>
      <c r="M14" s="54"/>
      <c r="N14" s="54"/>
      <c r="O14" s="54"/>
      <c r="P14" s="54"/>
      <c r="Q14" s="54"/>
      <c r="R14" s="54"/>
      <c r="S14" s="54"/>
      <c r="T14" s="54"/>
      <c r="U14" s="54"/>
      <c r="V14" s="55"/>
      <c r="W14" s="53" t="s">
        <v>28</v>
      </c>
      <c r="X14" s="54"/>
      <c r="Y14" s="54"/>
      <c r="Z14" s="54"/>
      <c r="AA14" s="54"/>
      <c r="AB14" s="54"/>
      <c r="AC14" s="54"/>
      <c r="AD14" s="54"/>
      <c r="AE14" s="54"/>
      <c r="AF14" s="54"/>
      <c r="AG14" s="54"/>
      <c r="AH14" s="54"/>
      <c r="AI14" s="54"/>
      <c r="AJ14" s="54"/>
      <c r="AK14" s="54"/>
      <c r="AL14" s="54"/>
      <c r="AM14" s="54"/>
      <c r="AN14" s="54"/>
      <c r="AO14" s="54"/>
      <c r="AP14" s="54"/>
      <c r="AQ14" s="55"/>
      <c r="AR14" s="1"/>
    </row>
    <row r="15" ht="28.5" customHeight="1">
      <c r="A15" s="1"/>
      <c r="B15" s="56"/>
      <c r="V15" s="57"/>
      <c r="W15" s="56"/>
      <c r="AQ15" s="57"/>
      <c r="AR15" s="1"/>
    </row>
    <row r="16" ht="28.5" customHeight="1">
      <c r="A16" s="1"/>
      <c r="B16" s="56"/>
      <c r="V16" s="57"/>
      <c r="W16" s="56"/>
      <c r="AQ16" s="57"/>
      <c r="AR16" s="1"/>
    </row>
    <row r="17" ht="28.5" customHeight="1">
      <c r="A17" s="1"/>
      <c r="B17" s="56"/>
      <c r="V17" s="57"/>
      <c r="W17" s="56"/>
      <c r="AQ17" s="57"/>
      <c r="AR17" s="1"/>
    </row>
    <row r="18" ht="28.5" customHeight="1">
      <c r="A18" s="1"/>
      <c r="B18" s="56"/>
      <c r="V18" s="57"/>
      <c r="W18" s="56"/>
      <c r="AQ18" s="57"/>
      <c r="AR18" s="1"/>
    </row>
    <row r="19" ht="28.5" customHeight="1">
      <c r="A19" s="1"/>
      <c r="B19" s="38"/>
      <c r="C19" s="39"/>
      <c r="D19" s="39"/>
      <c r="E19" s="39"/>
      <c r="F19" s="39"/>
      <c r="G19" s="39"/>
      <c r="H19" s="39"/>
      <c r="I19" s="39"/>
      <c r="J19" s="39"/>
      <c r="K19" s="39"/>
      <c r="L19" s="39"/>
      <c r="M19" s="39"/>
      <c r="N19" s="39"/>
      <c r="O19" s="39"/>
      <c r="P19" s="39"/>
      <c r="Q19" s="39"/>
      <c r="R19" s="39"/>
      <c r="S19" s="39"/>
      <c r="T19" s="39"/>
      <c r="U19" s="39"/>
      <c r="V19" s="42"/>
      <c r="W19" s="38"/>
      <c r="X19" s="39"/>
      <c r="Y19" s="39"/>
      <c r="Z19" s="39"/>
      <c r="AA19" s="39"/>
      <c r="AB19" s="39"/>
      <c r="AC19" s="39"/>
      <c r="AD19" s="39"/>
      <c r="AE19" s="39"/>
      <c r="AF19" s="39"/>
      <c r="AG19" s="39"/>
      <c r="AH19" s="39"/>
      <c r="AI19" s="39"/>
      <c r="AJ19" s="39"/>
      <c r="AK19" s="39"/>
      <c r="AL19" s="39"/>
      <c r="AM19" s="39"/>
      <c r="AN19" s="39"/>
      <c r="AO19" s="39"/>
      <c r="AP19" s="39"/>
      <c r="AQ19" s="42"/>
      <c r="AR19" s="1"/>
    </row>
    <row r="20" ht="15.0" customHeight="1">
      <c r="A20" s="1"/>
      <c r="B20" s="3"/>
      <c r="C20" s="44"/>
      <c r="D20" s="44"/>
      <c r="E20" s="3"/>
      <c r="F20" s="44"/>
      <c r="G20" s="44"/>
      <c r="H20" s="3"/>
      <c r="I20" s="44"/>
      <c r="J20" s="44"/>
      <c r="K20" s="3"/>
      <c r="L20" s="44"/>
      <c r="M20" s="44"/>
      <c r="N20" s="3"/>
      <c r="O20" s="44"/>
      <c r="P20" s="44"/>
      <c r="Q20" s="3"/>
      <c r="R20" s="44"/>
      <c r="S20" s="44"/>
      <c r="T20" s="3"/>
      <c r="U20" s="44"/>
      <c r="V20" s="44"/>
      <c r="W20" s="3"/>
      <c r="X20" s="44"/>
      <c r="Y20" s="44"/>
      <c r="Z20" s="3"/>
      <c r="AA20" s="44"/>
      <c r="AB20" s="44"/>
      <c r="AC20" s="3"/>
      <c r="AD20" s="44"/>
      <c r="AE20" s="44"/>
      <c r="AF20" s="3"/>
      <c r="AG20" s="44"/>
      <c r="AH20" s="44"/>
      <c r="AI20" s="3"/>
      <c r="AJ20" s="44"/>
      <c r="AK20" s="44"/>
      <c r="AL20" s="3"/>
      <c r="AM20" s="44"/>
      <c r="AN20" s="44"/>
      <c r="AO20" s="3"/>
      <c r="AP20" s="44"/>
      <c r="AQ20" s="44"/>
      <c r="AR20" s="1"/>
    </row>
    <row r="21" ht="15.0" customHeight="1">
      <c r="A21" s="1"/>
      <c r="B21" s="45" t="s">
        <v>29</v>
      </c>
      <c r="C21" s="46"/>
      <c r="D21" s="46"/>
      <c r="E21" s="46"/>
      <c r="F21" s="46"/>
      <c r="G21" s="46"/>
      <c r="H21" s="46"/>
      <c r="I21" s="46"/>
      <c r="J21" s="46"/>
      <c r="K21" s="46"/>
      <c r="L21" s="46"/>
      <c r="M21" s="46"/>
      <c r="N21" s="46"/>
      <c r="O21" s="46"/>
      <c r="P21" s="46"/>
      <c r="Q21" s="46"/>
      <c r="R21" s="46"/>
      <c r="S21" s="46"/>
      <c r="T21" s="46"/>
      <c r="U21" s="46"/>
      <c r="V21" s="46"/>
      <c r="W21" s="45" t="s">
        <v>30</v>
      </c>
      <c r="X21" s="46"/>
      <c r="Y21" s="46"/>
      <c r="Z21" s="46"/>
      <c r="AA21" s="46"/>
      <c r="AB21" s="46"/>
      <c r="AC21" s="46"/>
      <c r="AD21" s="46"/>
      <c r="AE21" s="46"/>
      <c r="AF21" s="46"/>
      <c r="AG21" s="46"/>
      <c r="AH21" s="46"/>
      <c r="AI21" s="46"/>
      <c r="AJ21" s="46"/>
      <c r="AK21" s="46"/>
      <c r="AL21" s="46"/>
      <c r="AM21" s="46"/>
      <c r="AN21" s="46"/>
      <c r="AO21" s="46"/>
      <c r="AP21" s="46"/>
      <c r="AQ21" s="47"/>
      <c r="AR21" s="1"/>
    </row>
    <row r="22" ht="15.0" customHeight="1">
      <c r="A22" s="48"/>
      <c r="B22" s="49" t="s">
        <v>31</v>
      </c>
      <c r="C22" s="50"/>
      <c r="D22" s="50"/>
      <c r="E22" s="50"/>
      <c r="F22" s="50"/>
      <c r="G22" s="50"/>
      <c r="H22" s="50"/>
      <c r="I22" s="50"/>
      <c r="J22" s="50"/>
      <c r="K22" s="50"/>
      <c r="L22" s="50"/>
      <c r="M22" s="50"/>
      <c r="N22" s="50"/>
      <c r="O22" s="50"/>
      <c r="P22" s="50"/>
      <c r="Q22" s="50"/>
      <c r="R22" s="50"/>
      <c r="S22" s="50"/>
      <c r="T22" s="50"/>
      <c r="U22" s="50"/>
      <c r="V22" s="51"/>
      <c r="W22" s="52" t="s">
        <v>32</v>
      </c>
      <c r="X22" s="50"/>
      <c r="Y22" s="50"/>
      <c r="Z22" s="50"/>
      <c r="AA22" s="50"/>
      <c r="AB22" s="50"/>
      <c r="AC22" s="50"/>
      <c r="AD22" s="50"/>
      <c r="AE22" s="50"/>
      <c r="AF22" s="50"/>
      <c r="AG22" s="50"/>
      <c r="AH22" s="50"/>
      <c r="AI22" s="50"/>
      <c r="AJ22" s="50"/>
      <c r="AK22" s="50"/>
      <c r="AL22" s="50"/>
      <c r="AM22" s="50"/>
      <c r="AN22" s="50"/>
      <c r="AO22" s="50"/>
      <c r="AP22" s="50"/>
      <c r="AQ22" s="51"/>
      <c r="AR22" s="48"/>
    </row>
    <row r="23" ht="9.0" customHeight="1">
      <c r="A23" s="58"/>
      <c r="B23" s="59" t="s">
        <v>33</v>
      </c>
      <c r="V23" s="57"/>
      <c r="W23" s="60"/>
      <c r="X23" s="61"/>
      <c r="Y23" s="61"/>
      <c r="Z23" s="61"/>
      <c r="AA23" s="61"/>
      <c r="AB23" s="61"/>
      <c r="AC23" s="61"/>
      <c r="AD23" s="61"/>
      <c r="AE23" s="62"/>
      <c r="AF23" s="62"/>
      <c r="AG23" s="62"/>
      <c r="AH23" s="62"/>
      <c r="AI23" s="62"/>
      <c r="AJ23" s="62"/>
      <c r="AK23" s="62"/>
      <c r="AL23" s="62"/>
      <c r="AM23" s="62"/>
      <c r="AN23" s="62"/>
      <c r="AO23" s="62"/>
      <c r="AP23" s="62"/>
      <c r="AQ23" s="63"/>
      <c r="AR23" s="64"/>
    </row>
    <row r="24" ht="28.5" customHeight="1">
      <c r="A24" s="1"/>
      <c r="B24" s="56"/>
      <c r="V24" s="57"/>
      <c r="W24" s="65"/>
      <c r="X24" s="66" t="s">
        <v>34</v>
      </c>
      <c r="Y24" s="67"/>
      <c r="Z24" s="67"/>
      <c r="AA24" s="67"/>
      <c r="AB24" s="67"/>
      <c r="AC24" s="67"/>
      <c r="AD24" s="68"/>
      <c r="AE24" s="69" t="s">
        <v>35</v>
      </c>
      <c r="AF24" s="67"/>
      <c r="AG24" s="68"/>
      <c r="AH24" s="69" t="s">
        <v>36</v>
      </c>
      <c r="AI24" s="67"/>
      <c r="AJ24" s="68"/>
      <c r="AK24" s="69" t="s">
        <v>37</v>
      </c>
      <c r="AL24" s="67"/>
      <c r="AM24" s="68"/>
      <c r="AN24" s="69" t="s">
        <v>38</v>
      </c>
      <c r="AO24" s="67"/>
      <c r="AP24" s="68"/>
      <c r="AQ24" s="70"/>
      <c r="AR24" s="1"/>
    </row>
    <row r="25" ht="28.5" customHeight="1">
      <c r="A25" s="1"/>
      <c r="B25" s="56"/>
      <c r="V25" s="57"/>
      <c r="W25" s="65"/>
      <c r="X25" s="71" t="s">
        <v>39</v>
      </c>
      <c r="Y25" s="67"/>
      <c r="Z25" s="67"/>
      <c r="AA25" s="67"/>
      <c r="AB25" s="67"/>
      <c r="AC25" s="67"/>
      <c r="AD25" s="68"/>
      <c r="AE25" s="71"/>
      <c r="AF25" s="67"/>
      <c r="AG25" s="68"/>
      <c r="AH25" s="71"/>
      <c r="AI25" s="67"/>
      <c r="AJ25" s="68"/>
      <c r="AK25" s="72"/>
      <c r="AL25" s="67"/>
      <c r="AM25" s="68"/>
      <c r="AN25" s="72"/>
      <c r="AO25" s="67"/>
      <c r="AP25" s="68"/>
      <c r="AQ25" s="73"/>
      <c r="AR25" s="1"/>
    </row>
    <row r="26" ht="28.5" customHeight="1">
      <c r="A26" s="1"/>
      <c r="B26" s="56"/>
      <c r="V26" s="57"/>
      <c r="W26" s="65"/>
      <c r="X26" s="71" t="s">
        <v>40</v>
      </c>
      <c r="Y26" s="67"/>
      <c r="Z26" s="67"/>
      <c r="AA26" s="67"/>
      <c r="AB26" s="67"/>
      <c r="AC26" s="67"/>
      <c r="AD26" s="68"/>
      <c r="AE26" s="71"/>
      <c r="AF26" s="67"/>
      <c r="AG26" s="68"/>
      <c r="AH26" s="71"/>
      <c r="AI26" s="67"/>
      <c r="AJ26" s="68"/>
      <c r="AK26" s="72"/>
      <c r="AL26" s="67"/>
      <c r="AM26" s="68"/>
      <c r="AN26" s="72"/>
      <c r="AO26" s="67"/>
      <c r="AP26" s="68"/>
      <c r="AQ26" s="73"/>
      <c r="AR26" s="1"/>
    </row>
    <row r="27" ht="28.5" customHeight="1">
      <c r="A27" s="1"/>
      <c r="B27" s="56"/>
      <c r="V27" s="57"/>
      <c r="W27" s="65"/>
      <c r="X27" s="71"/>
      <c r="Y27" s="67"/>
      <c r="Z27" s="67"/>
      <c r="AA27" s="67"/>
      <c r="AB27" s="67"/>
      <c r="AC27" s="67"/>
      <c r="AD27" s="68"/>
      <c r="AE27" s="71"/>
      <c r="AF27" s="67"/>
      <c r="AG27" s="68"/>
      <c r="AH27" s="71"/>
      <c r="AI27" s="67"/>
      <c r="AJ27" s="68"/>
      <c r="AK27" s="72"/>
      <c r="AL27" s="67"/>
      <c r="AM27" s="68"/>
      <c r="AN27" s="72"/>
      <c r="AO27" s="67"/>
      <c r="AP27" s="68"/>
      <c r="AQ27" s="73"/>
      <c r="AR27" s="1"/>
    </row>
    <row r="28" ht="9.0" customHeight="1">
      <c r="A28" s="1"/>
      <c r="B28" s="38"/>
      <c r="C28" s="39"/>
      <c r="D28" s="39"/>
      <c r="E28" s="39"/>
      <c r="F28" s="39"/>
      <c r="G28" s="39"/>
      <c r="H28" s="39"/>
      <c r="I28" s="39"/>
      <c r="J28" s="39"/>
      <c r="K28" s="39"/>
      <c r="L28" s="39"/>
      <c r="M28" s="39"/>
      <c r="N28" s="39"/>
      <c r="O28" s="39"/>
      <c r="P28" s="39"/>
      <c r="Q28" s="39"/>
      <c r="R28" s="39"/>
      <c r="S28" s="39"/>
      <c r="T28" s="39"/>
      <c r="U28" s="39"/>
      <c r="V28" s="42"/>
      <c r="W28" s="74"/>
      <c r="X28" s="75"/>
      <c r="Y28" s="75"/>
      <c r="Z28" s="75"/>
      <c r="AA28" s="75"/>
      <c r="AB28" s="75"/>
      <c r="AC28" s="75"/>
      <c r="AD28" s="75"/>
      <c r="AE28" s="75"/>
      <c r="AF28" s="75"/>
      <c r="AG28" s="75"/>
      <c r="AH28" s="75"/>
      <c r="AI28" s="75"/>
      <c r="AJ28" s="75"/>
      <c r="AK28" s="75"/>
      <c r="AL28" s="75"/>
      <c r="AM28" s="75"/>
      <c r="AN28" s="75"/>
      <c r="AO28" s="75"/>
      <c r="AP28" s="75"/>
      <c r="AQ28" s="76"/>
      <c r="AR28" s="1"/>
    </row>
    <row r="29" ht="15.0"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ht="15.0" hidden="1" customHeight="1">
      <c r="A30" s="1"/>
      <c r="B30" s="1" t="s">
        <v>41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ht="15.0" hidden="1" customHeight="1">
      <c r="A31" s="1"/>
      <c r="B31" s="77" t="s">
        <v>42</v>
      </c>
      <c r="C31" s="12"/>
      <c r="D31" s="12"/>
      <c r="E31" s="12"/>
      <c r="F31" s="12"/>
      <c r="G31" s="12"/>
      <c r="H31" s="12"/>
      <c r="I31" s="12"/>
      <c r="J31" s="12"/>
      <c r="K31" s="12"/>
      <c r="L31" s="12"/>
      <c r="M31" s="12"/>
      <c r="N31" s="12"/>
      <c r="O31" s="12"/>
      <c r="P31" s="12"/>
      <c r="Q31" s="12"/>
      <c r="R31" s="12"/>
      <c r="S31" s="12"/>
      <c r="T31" s="12"/>
      <c r="U31" s="12"/>
      <c r="V31" s="14"/>
      <c r="W31" s="78" t="s">
        <v>43</v>
      </c>
      <c r="X31" s="12"/>
      <c r="Y31" s="12"/>
      <c r="Z31" s="12"/>
      <c r="AA31" s="12"/>
      <c r="AB31" s="12"/>
      <c r="AC31" s="12"/>
      <c r="AD31" s="12"/>
      <c r="AE31" s="12"/>
      <c r="AF31" s="12"/>
      <c r="AG31" s="12"/>
      <c r="AH31" s="12"/>
      <c r="AI31" s="12"/>
      <c r="AJ31" s="12"/>
      <c r="AK31" s="12"/>
      <c r="AL31" s="12"/>
      <c r="AM31" s="12"/>
      <c r="AN31" s="12"/>
      <c r="AO31" s="12"/>
      <c r="AP31" s="12"/>
      <c r="AQ31" s="14"/>
      <c r="AR31" s="1"/>
    </row>
    <row r="32" ht="15.0" hidden="1" customHeight="1">
      <c r="A32" s="1"/>
      <c r="B32" s="79" t="s">
        <v>44</v>
      </c>
      <c r="G32" s="80"/>
      <c r="H32" s="18"/>
      <c r="I32" s="16"/>
      <c r="J32" s="16"/>
      <c r="K32" s="16"/>
      <c r="L32" s="16"/>
      <c r="M32" s="16"/>
      <c r="N32" s="16"/>
      <c r="O32" s="16"/>
      <c r="P32" s="16"/>
      <c r="Q32" s="16"/>
      <c r="R32" s="16"/>
      <c r="S32" s="16"/>
      <c r="T32" s="16"/>
      <c r="U32" s="16"/>
      <c r="V32" s="19"/>
      <c r="W32" s="81" t="s">
        <v>45</v>
      </c>
      <c r="X32" s="21"/>
      <c r="Y32" s="21"/>
      <c r="Z32" s="21"/>
      <c r="AA32" s="21"/>
      <c r="AB32" s="21"/>
      <c r="AC32" s="82"/>
      <c r="AD32" s="83"/>
      <c r="AE32" s="54"/>
      <c r="AF32" s="54"/>
      <c r="AG32" s="54"/>
      <c r="AH32" s="54"/>
      <c r="AI32" s="54"/>
      <c r="AJ32" s="54"/>
      <c r="AK32" s="84" t="s">
        <v>46</v>
      </c>
      <c r="AL32" s="85"/>
      <c r="AM32" s="85"/>
      <c r="AN32" s="85"/>
      <c r="AO32" s="85"/>
      <c r="AP32" s="85"/>
      <c r="AQ32" s="86"/>
      <c r="AR32" s="1"/>
    </row>
    <row r="33" ht="15.0" hidden="1" customHeight="1">
      <c r="A33" s="1"/>
      <c r="B33" s="87" t="s">
        <v>47</v>
      </c>
      <c r="C33" s="29"/>
      <c r="D33" s="29"/>
      <c r="E33" s="29"/>
      <c r="F33" s="29"/>
      <c r="G33" s="30"/>
      <c r="H33" s="26"/>
      <c r="I33" s="24"/>
      <c r="J33" s="24"/>
      <c r="K33" s="24"/>
      <c r="L33" s="24"/>
      <c r="M33" s="24"/>
      <c r="N33" s="24"/>
      <c r="O33" s="24"/>
      <c r="P33" s="24"/>
      <c r="Q33" s="24"/>
      <c r="R33" s="24"/>
      <c r="S33" s="24"/>
      <c r="T33" s="24"/>
      <c r="U33" s="24"/>
      <c r="V33" s="27"/>
      <c r="W33" s="88" t="s">
        <v>48</v>
      </c>
      <c r="X33" s="24"/>
      <c r="Y33" s="24"/>
      <c r="Z33" s="24"/>
      <c r="AA33" s="24"/>
      <c r="AB33" s="24"/>
      <c r="AC33" s="25"/>
      <c r="AD33" s="89"/>
      <c r="AE33" s="24"/>
      <c r="AF33" s="24"/>
      <c r="AG33" s="24"/>
      <c r="AH33" s="24"/>
      <c r="AI33" s="24"/>
      <c r="AJ33" s="24"/>
      <c r="AK33" s="89"/>
      <c r="AL33" s="24"/>
      <c r="AM33" s="24"/>
      <c r="AN33" s="24"/>
      <c r="AO33" s="24"/>
      <c r="AP33" s="24"/>
      <c r="AQ33" s="27"/>
      <c r="AR33" s="1"/>
    </row>
    <row r="34" ht="15.0" hidden="1" customHeight="1">
      <c r="A34" s="1"/>
      <c r="B34" s="87" t="s">
        <v>49</v>
      </c>
      <c r="C34" s="29"/>
      <c r="D34" s="29"/>
      <c r="E34" s="29"/>
      <c r="F34" s="29"/>
      <c r="G34" s="30"/>
      <c r="H34" s="18"/>
      <c r="I34" s="16"/>
      <c r="J34" s="16"/>
      <c r="K34" s="16"/>
      <c r="L34" s="16"/>
      <c r="M34" s="16"/>
      <c r="N34" s="16"/>
      <c r="O34" s="16"/>
      <c r="P34" s="16"/>
      <c r="Q34" s="16"/>
      <c r="R34" s="16"/>
      <c r="S34" s="16"/>
      <c r="T34" s="16"/>
      <c r="U34" s="16"/>
      <c r="V34" s="19"/>
      <c r="W34" s="88" t="s">
        <v>50</v>
      </c>
      <c r="X34" s="24"/>
      <c r="Y34" s="24"/>
      <c r="Z34" s="24"/>
      <c r="AA34" s="24"/>
      <c r="AB34" s="24"/>
      <c r="AC34" s="25"/>
      <c r="AD34" s="89"/>
      <c r="AE34" s="24"/>
      <c r="AF34" s="24"/>
      <c r="AG34" s="24"/>
      <c r="AH34" s="24"/>
      <c r="AI34" s="24"/>
      <c r="AJ34" s="24"/>
      <c r="AK34" s="89"/>
      <c r="AL34" s="24"/>
      <c r="AM34" s="24"/>
      <c r="AN34" s="24"/>
      <c r="AO34" s="24"/>
      <c r="AP34" s="24"/>
      <c r="AQ34" s="27"/>
      <c r="AR34" s="1"/>
    </row>
    <row r="35" ht="15.0" hidden="1" customHeight="1">
      <c r="A35" s="1"/>
      <c r="B35" s="87" t="s">
        <v>51</v>
      </c>
      <c r="C35" s="29"/>
      <c r="D35" s="29"/>
      <c r="E35" s="29"/>
      <c r="F35" s="29"/>
      <c r="G35" s="30"/>
      <c r="H35" s="26"/>
      <c r="I35" s="24"/>
      <c r="J35" s="24"/>
      <c r="K35" s="24"/>
      <c r="L35" s="24"/>
      <c r="M35" s="24"/>
      <c r="N35" s="24"/>
      <c r="O35" s="24"/>
      <c r="P35" s="24"/>
      <c r="Q35" s="24"/>
      <c r="R35" s="24"/>
      <c r="S35" s="24"/>
      <c r="T35" s="24"/>
      <c r="U35" s="24"/>
      <c r="V35" s="27"/>
      <c r="W35" s="88" t="s">
        <v>52</v>
      </c>
      <c r="X35" s="24"/>
      <c r="Y35" s="24"/>
      <c r="Z35" s="24"/>
      <c r="AA35" s="24"/>
      <c r="AB35" s="24"/>
      <c r="AC35" s="25"/>
      <c r="AD35" s="89"/>
      <c r="AE35" s="24"/>
      <c r="AF35" s="24"/>
      <c r="AG35" s="24"/>
      <c r="AH35" s="24"/>
      <c r="AI35" s="24"/>
      <c r="AJ35" s="24"/>
      <c r="AK35" s="89"/>
      <c r="AL35" s="24"/>
      <c r="AM35" s="24"/>
      <c r="AN35" s="24"/>
      <c r="AO35" s="24"/>
      <c r="AP35" s="24"/>
      <c r="AQ35" s="27"/>
      <c r="AR35" s="1"/>
    </row>
    <row r="36" ht="15.0" hidden="1" customHeight="1">
      <c r="A36" s="1"/>
      <c r="B36" s="90" t="s">
        <v>53</v>
      </c>
      <c r="C36" s="34"/>
      <c r="D36" s="34"/>
      <c r="E36" s="34"/>
      <c r="F36" s="34"/>
      <c r="G36" s="35"/>
      <c r="H36" s="36" t="s">
        <v>54</v>
      </c>
      <c r="I36" s="34"/>
      <c r="J36" s="34"/>
      <c r="K36" s="34"/>
      <c r="L36" s="34"/>
      <c r="M36" s="34"/>
      <c r="N36" s="34"/>
      <c r="O36" s="34"/>
      <c r="P36" s="34"/>
      <c r="Q36" s="34"/>
      <c r="R36" s="34"/>
      <c r="S36" s="34"/>
      <c r="T36" s="34"/>
      <c r="U36" s="34"/>
      <c r="V36" s="37"/>
      <c r="W36" s="91" t="s">
        <v>55</v>
      </c>
      <c r="X36" s="34"/>
      <c r="Y36" s="34"/>
      <c r="Z36" s="34"/>
      <c r="AA36" s="34"/>
      <c r="AB36" s="34"/>
      <c r="AC36" s="35"/>
      <c r="AD36" s="92"/>
      <c r="AE36" s="34"/>
      <c r="AF36" s="34"/>
      <c r="AG36" s="34"/>
      <c r="AH36" s="34"/>
      <c r="AI36" s="34"/>
      <c r="AJ36" s="34"/>
      <c r="AK36" s="92"/>
      <c r="AL36" s="34"/>
      <c r="AM36" s="34"/>
      <c r="AN36" s="34"/>
      <c r="AO36" s="34"/>
      <c r="AP36" s="34"/>
      <c r="AQ36" s="37"/>
      <c r="AR36" s="1"/>
    </row>
    <row r="37" ht="15.0" hidden="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ht="15.0" hidden="1" customHeight="1">
      <c r="A38" s="1"/>
      <c r="B38" s="93"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7"/>
      <c r="AR38" s="1"/>
    </row>
    <row r="39" ht="15.0" hidden="1" customHeight="1">
      <c r="A39" s="1"/>
      <c r="B39" s="94" t="s">
        <v>57</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1"/>
      <c r="AR39" s="95"/>
    </row>
    <row r="40" ht="15.0" hidden="1" customHeight="1">
      <c r="A40" s="1"/>
      <c r="B40" s="96" t="s">
        <v>58</v>
      </c>
      <c r="C40" s="54"/>
      <c r="D40" s="54"/>
      <c r="E40" s="54"/>
      <c r="F40" s="54"/>
      <c r="G40" s="54"/>
      <c r="H40" s="54"/>
      <c r="I40" s="54"/>
      <c r="J40" s="54"/>
      <c r="K40" s="54"/>
      <c r="L40" s="54"/>
      <c r="M40" s="54"/>
      <c r="N40" s="54"/>
      <c r="O40" s="54"/>
      <c r="P40" s="54"/>
      <c r="Q40" s="54"/>
      <c r="R40" s="54"/>
      <c r="S40" s="54"/>
      <c r="T40" s="54"/>
      <c r="U40" s="54"/>
      <c r="V40" s="54"/>
      <c r="W40" s="97" t="s">
        <v>59</v>
      </c>
      <c r="X40" s="54"/>
      <c r="Y40" s="54"/>
      <c r="Z40" s="54"/>
      <c r="AA40" s="54"/>
      <c r="AB40" s="54"/>
      <c r="AC40" s="54"/>
      <c r="AD40" s="54"/>
      <c r="AE40" s="54"/>
      <c r="AF40" s="54"/>
      <c r="AG40" s="54"/>
      <c r="AH40" s="54"/>
      <c r="AI40" s="54"/>
      <c r="AJ40" s="54"/>
      <c r="AK40" s="54"/>
      <c r="AL40" s="54"/>
      <c r="AM40" s="54"/>
      <c r="AN40" s="54"/>
      <c r="AO40" s="54"/>
      <c r="AP40" s="54"/>
      <c r="AQ40" s="55"/>
      <c r="AR40" s="1"/>
    </row>
    <row r="41" ht="15.0" hidden="1" customHeight="1">
      <c r="A41" s="1"/>
      <c r="B41" s="56"/>
      <c r="AQ41" s="57"/>
      <c r="AR41" s="1"/>
    </row>
    <row r="42" ht="15.0" hidden="1" customHeight="1">
      <c r="A42" s="1"/>
      <c r="B42" s="56"/>
      <c r="AQ42" s="57"/>
      <c r="AR42" s="1"/>
    </row>
    <row r="43" ht="15.0" hidden="1" customHeight="1">
      <c r="A43" s="1"/>
      <c r="B43" s="56"/>
      <c r="AQ43" s="57"/>
      <c r="AR43" s="1"/>
    </row>
    <row r="44" ht="15.0" hidden="1" customHeight="1">
      <c r="A44" s="1"/>
      <c r="B44" s="56"/>
      <c r="AQ44" s="57"/>
      <c r="AR44" s="1"/>
    </row>
    <row r="45" ht="15.0" hidden="1" customHeight="1">
      <c r="A45" s="1"/>
      <c r="B45" s="56"/>
      <c r="AQ45" s="57"/>
      <c r="AR45" s="1"/>
    </row>
    <row r="46" ht="15.0" hidden="1" customHeight="1">
      <c r="A46" s="1"/>
      <c r="B46" s="56"/>
      <c r="AQ46" s="57"/>
      <c r="AR46" s="1"/>
    </row>
    <row r="47" ht="15.0" hidden="1" customHeight="1">
      <c r="A47" s="1"/>
      <c r="B47" s="38"/>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42"/>
      <c r="AR47" s="1"/>
    </row>
    <row r="48" ht="15.0" hidden="1" customHeight="1">
      <c r="A48" s="1"/>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1"/>
    </row>
    <row r="49" ht="15.0" customHeight="1">
      <c r="A49" s="1"/>
      <c r="B49" s="98" t="s">
        <v>60</v>
      </c>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ht="15.75" customHeight="1">
      <c r="A51" s="1"/>
      <c r="C51" s="100"/>
      <c r="D51" s="101"/>
      <c r="E51" s="101"/>
      <c r="F51" s="101"/>
      <c r="G51" s="101"/>
      <c r="H51" s="101"/>
      <c r="I51" s="101"/>
      <c r="J51" s="101"/>
      <c r="K51" s="102"/>
      <c r="L51" s="1"/>
      <c r="M51" s="100"/>
      <c r="N51" s="101"/>
      <c r="O51" s="101"/>
      <c r="P51" s="101"/>
      <c r="Q51" s="101"/>
      <c r="R51" s="101"/>
      <c r="S51" s="101"/>
      <c r="T51" s="101"/>
      <c r="U51" s="102"/>
      <c r="V51" s="1"/>
      <c r="W51" s="1"/>
      <c r="X51" s="100"/>
      <c r="Y51" s="101"/>
      <c r="Z51" s="101"/>
      <c r="AA51" s="101"/>
      <c r="AB51" s="101"/>
      <c r="AC51" s="101"/>
      <c r="AD51" s="101"/>
      <c r="AE51" s="101"/>
      <c r="AF51" s="102"/>
      <c r="AG51" s="1"/>
      <c r="AH51" s="100"/>
      <c r="AI51" s="101"/>
      <c r="AJ51" s="101"/>
      <c r="AK51" s="101"/>
      <c r="AL51" s="101"/>
      <c r="AM51" s="101"/>
      <c r="AN51" s="101"/>
      <c r="AO51" s="101"/>
      <c r="AP51" s="102"/>
      <c r="AQ51" s="1"/>
      <c r="AR51" s="1"/>
    </row>
    <row r="52" ht="15.75" customHeight="1">
      <c r="A52" s="1"/>
      <c r="C52" s="56"/>
      <c r="K52" s="57"/>
      <c r="L52" s="1"/>
      <c r="M52" s="56"/>
      <c r="U52" s="57"/>
      <c r="V52" s="1"/>
      <c r="W52" s="1"/>
      <c r="X52" s="56"/>
      <c r="AF52" s="57"/>
      <c r="AG52" s="1"/>
      <c r="AH52" s="56"/>
      <c r="AP52" s="57"/>
      <c r="AQ52" s="1"/>
      <c r="AR52" s="1"/>
    </row>
    <row r="53" ht="15.75" customHeight="1">
      <c r="A53" s="1"/>
      <c r="C53" s="56"/>
      <c r="K53" s="57"/>
      <c r="L53" s="1"/>
      <c r="M53" s="56"/>
      <c r="U53" s="57"/>
      <c r="V53" s="1"/>
      <c r="W53" s="1"/>
      <c r="X53" s="56"/>
      <c r="AF53" s="57"/>
      <c r="AG53" s="1"/>
      <c r="AH53" s="56"/>
      <c r="AP53" s="57"/>
      <c r="AQ53" s="1"/>
      <c r="AR53" s="1"/>
    </row>
    <row r="54" ht="15.75" customHeight="1">
      <c r="A54" s="1"/>
      <c r="C54" s="56"/>
      <c r="K54" s="57"/>
      <c r="L54" s="1"/>
      <c r="M54" s="56"/>
      <c r="U54" s="57"/>
      <c r="V54" s="1"/>
      <c r="W54" s="1"/>
      <c r="X54" s="56"/>
      <c r="AF54" s="57"/>
      <c r="AG54" s="1"/>
      <c r="AH54" s="56"/>
      <c r="AP54" s="57"/>
      <c r="AQ54" s="1"/>
      <c r="AR54" s="1"/>
    </row>
    <row r="55" ht="15.75" customHeight="1">
      <c r="A55" s="1"/>
      <c r="C55" s="56"/>
      <c r="K55" s="57"/>
      <c r="L55" s="1"/>
      <c r="M55" s="56"/>
      <c r="U55" s="57"/>
      <c r="V55" s="1"/>
      <c r="W55" s="1"/>
      <c r="X55" s="56"/>
      <c r="AF55" s="57"/>
      <c r="AG55" s="1"/>
      <c r="AH55" s="56"/>
      <c r="AP55" s="57"/>
      <c r="AQ55" s="1"/>
      <c r="AR55" s="1"/>
    </row>
    <row r="56" ht="14.25" customHeight="1">
      <c r="A56" s="103"/>
      <c r="B56" s="103"/>
      <c r="C56" s="104" t="str">
        <f>"LÍDER: "&amp;J9</f>
        <v>LÍDER: Eduardo Soldano Acevedo</v>
      </c>
      <c r="K56" s="57"/>
      <c r="L56" s="103"/>
      <c r="M56" s="104" t="str">
        <f>"SPONSOR: "&amp;J10</f>
        <v>SPONSOR: Alan Sablich Nairn</v>
      </c>
      <c r="U56" s="57"/>
      <c r="V56" s="103"/>
      <c r="W56" s="103"/>
      <c r="X56" s="104" t="s">
        <v>61</v>
      </c>
      <c r="AF56" s="57"/>
      <c r="AG56" s="103"/>
      <c r="AH56" s="104" t="s">
        <v>62</v>
      </c>
      <c r="AP56" s="57"/>
      <c r="AQ56" s="103"/>
      <c r="AR56" s="103"/>
    </row>
    <row r="57" ht="14.25" customHeight="1">
      <c r="A57" s="105"/>
      <c r="B57" s="105"/>
      <c r="C57" s="106" t="str">
        <f>VLOOKUP(J9,'Lista de procesos'!E:F,2,0)</f>
        <v>Jefe de Estrategia Digital</v>
      </c>
      <c r="K57" s="57"/>
      <c r="L57" s="105"/>
      <c r="M57" s="106" t="str">
        <f>VLOOKUP(J10,'Lista de procesos'!C:D,2,0)</f>
        <v>Gerente de Marketing y Neg. Digitales</v>
      </c>
      <c r="U57" s="57"/>
      <c r="V57" s="105"/>
      <c r="W57" s="105"/>
      <c r="X57" s="106" t="s">
        <v>63</v>
      </c>
      <c r="AF57" s="57"/>
      <c r="AG57" s="105"/>
      <c r="AH57" s="106" t="s">
        <v>64</v>
      </c>
      <c r="AP57" s="57"/>
      <c r="AQ57" s="105"/>
      <c r="AR57" s="105"/>
    </row>
    <row r="58" ht="14.25" customHeight="1">
      <c r="A58" s="105"/>
      <c r="B58" s="105"/>
      <c r="C58" s="107" t="str">
        <f>J7</f>
        <v>Ferreyros S.A.</v>
      </c>
      <c r="D58" s="39"/>
      <c r="E58" s="39"/>
      <c r="F58" s="39"/>
      <c r="G58" s="39"/>
      <c r="H58" s="39"/>
      <c r="I58" s="39"/>
      <c r="J58" s="39"/>
      <c r="K58" s="42"/>
      <c r="L58" s="105"/>
      <c r="M58" s="107" t="str">
        <f>J7</f>
        <v>Ferreyros S.A.</v>
      </c>
      <c r="N58" s="39"/>
      <c r="O58" s="39"/>
      <c r="P58" s="39"/>
      <c r="Q58" s="39"/>
      <c r="R58" s="39"/>
      <c r="S58" s="39"/>
      <c r="T58" s="39"/>
      <c r="U58" s="42"/>
      <c r="V58" s="105"/>
      <c r="W58" s="105"/>
      <c r="X58" s="107" t="s">
        <v>65</v>
      </c>
      <c r="Y58" s="39"/>
      <c r="Z58" s="39"/>
      <c r="AA58" s="39"/>
      <c r="AB58" s="39"/>
      <c r="AC58" s="39"/>
      <c r="AD58" s="39"/>
      <c r="AE58" s="39"/>
      <c r="AF58" s="42"/>
      <c r="AG58" s="105"/>
      <c r="AH58" s="107" t="s">
        <v>65</v>
      </c>
      <c r="AI58" s="39"/>
      <c r="AJ58" s="39"/>
      <c r="AK58" s="39"/>
      <c r="AL58" s="39"/>
      <c r="AM58" s="39"/>
      <c r="AN58" s="39"/>
      <c r="AO58" s="39"/>
      <c r="AP58" s="42"/>
      <c r="AQ58" s="105"/>
      <c r="AR58" s="105"/>
    </row>
    <row r="59" ht="10.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1">
    <mergeCell ref="W6:AC6"/>
    <mergeCell ref="AD6:AQ6"/>
    <mergeCell ref="B1:AQ2"/>
    <mergeCell ref="D3:I3"/>
    <mergeCell ref="P3:AQ3"/>
    <mergeCell ref="B5:U5"/>
    <mergeCell ref="W5:AQ5"/>
    <mergeCell ref="B6:I6"/>
    <mergeCell ref="J6:V6"/>
    <mergeCell ref="B7:I7"/>
    <mergeCell ref="J7:V7"/>
    <mergeCell ref="W7:AC7"/>
    <mergeCell ref="AD7:AQ7"/>
    <mergeCell ref="J8:V8"/>
    <mergeCell ref="W8:AC8"/>
    <mergeCell ref="AD8:AQ8"/>
    <mergeCell ref="B8:I8"/>
    <mergeCell ref="B9:I9"/>
    <mergeCell ref="J9:V9"/>
    <mergeCell ref="W9:AC10"/>
    <mergeCell ref="AD9:AQ10"/>
    <mergeCell ref="B10:I10"/>
    <mergeCell ref="J10:V10"/>
    <mergeCell ref="X24:AD24"/>
    <mergeCell ref="X25:AD25"/>
    <mergeCell ref="AE25:AG25"/>
    <mergeCell ref="AH25:AJ25"/>
    <mergeCell ref="AK25:AM25"/>
    <mergeCell ref="AN25:AP25"/>
    <mergeCell ref="B31:V31"/>
    <mergeCell ref="W31:AQ31"/>
    <mergeCell ref="B32:G32"/>
    <mergeCell ref="H32:V32"/>
    <mergeCell ref="W32:AC32"/>
    <mergeCell ref="AD32:AJ32"/>
    <mergeCell ref="B33:G33"/>
    <mergeCell ref="H33:V33"/>
    <mergeCell ref="W33:AC33"/>
    <mergeCell ref="B34:G34"/>
    <mergeCell ref="H34:V34"/>
    <mergeCell ref="W34:AC34"/>
    <mergeCell ref="H35:V35"/>
    <mergeCell ref="W35:AC35"/>
    <mergeCell ref="B35:G35"/>
    <mergeCell ref="B36:G36"/>
    <mergeCell ref="W36:AC36"/>
    <mergeCell ref="AD36:AJ36"/>
    <mergeCell ref="AK36:AQ36"/>
    <mergeCell ref="B38:AQ38"/>
    <mergeCell ref="B39:AQ39"/>
    <mergeCell ref="H36:V36"/>
    <mergeCell ref="B40:V47"/>
    <mergeCell ref="W40:AQ47"/>
    <mergeCell ref="B49:AQ49"/>
    <mergeCell ref="M51:U55"/>
    <mergeCell ref="X51:AF55"/>
    <mergeCell ref="AH51:AP55"/>
    <mergeCell ref="M57:U57"/>
    <mergeCell ref="M58:U58"/>
    <mergeCell ref="C51:K55"/>
    <mergeCell ref="C56:K56"/>
    <mergeCell ref="M56:U56"/>
    <mergeCell ref="X56:AF56"/>
    <mergeCell ref="C57:K57"/>
    <mergeCell ref="X57:AF57"/>
    <mergeCell ref="C58:K58"/>
    <mergeCell ref="X58:AF58"/>
    <mergeCell ref="B12:V12"/>
    <mergeCell ref="W12:AQ12"/>
    <mergeCell ref="B13:V13"/>
    <mergeCell ref="W13:AQ13"/>
    <mergeCell ref="B14:V19"/>
    <mergeCell ref="W14:AQ19"/>
    <mergeCell ref="W21:AQ21"/>
    <mergeCell ref="W22:AQ22"/>
    <mergeCell ref="X26:AD26"/>
    <mergeCell ref="AE26:AG26"/>
    <mergeCell ref="AH26:AJ26"/>
    <mergeCell ref="AK26:AM26"/>
    <mergeCell ref="AN26:AP26"/>
    <mergeCell ref="X27:AD27"/>
    <mergeCell ref="AE27:AG27"/>
    <mergeCell ref="AH27:AJ27"/>
    <mergeCell ref="AK27:AM27"/>
    <mergeCell ref="AN27:AP27"/>
    <mergeCell ref="B21:V21"/>
    <mergeCell ref="B22:V22"/>
    <mergeCell ref="B23:V28"/>
    <mergeCell ref="AE24:AG24"/>
    <mergeCell ref="AH24:AJ24"/>
    <mergeCell ref="AK24:AM24"/>
    <mergeCell ref="AN24:AP24"/>
    <mergeCell ref="AD33:AJ33"/>
    <mergeCell ref="AK33:AQ33"/>
    <mergeCell ref="AD34:AJ34"/>
    <mergeCell ref="AK34:AQ34"/>
    <mergeCell ref="AD35:AJ35"/>
    <mergeCell ref="AK35:AQ35"/>
    <mergeCell ref="AH56:AP56"/>
    <mergeCell ref="AH57:AP57"/>
    <mergeCell ref="AH58:AP58"/>
  </mergeCells>
  <dataValidations>
    <dataValidation type="list" allowBlank="1" showInputMessage="1" showErrorMessage="1" prompt="Seleccione al sponsor" sqref="J10">
      <formula1>'Lista de procesos'!$L$2:$L$219</formula1>
    </dataValidation>
    <dataValidation type="list" allowBlank="1" showInputMessage="1" showErrorMessage="1" prompt="Seleccione al líder de negocio interesado" sqref="J8">
      <formula1>'Lista de procesos'!$J$2:$J$219</formula1>
    </dataValidation>
    <dataValidation type="list" allowBlank="1" showInputMessage="1" showErrorMessage="1" prompt="Seleccione al líder de negocio interesado" sqref="J9">
      <formula1>'Lista de procesos'!$K$2:$K$219</formula1>
    </dataValidation>
    <dataValidation type="list" allowBlank="1" showInputMessage="1" showErrorMessage="1" prompt="Seleccione la empresa beneficiada" sqref="J7">
      <formula1>'Lista de procesos'!$A$2:$A$219</formula1>
    </dataValidation>
    <dataValidation type="list" allowBlank="1" showInputMessage="1" showErrorMessage="1" prompt="Seleecione la priorización del requerimiento" sqref="AD6">
      <formula1>"Alta,Media,Baja"</formula1>
    </dataValidation>
  </dataValidations>
  <printOptions horizontalCentered="1" verticalCentered="1"/>
  <pageMargins bottom="0.2362204724409449" footer="0.0" header="0.0" left="0.23622047244094488" right="0.23622047244094488" top="0.2362204724409449"/>
  <pageSetup fitToWidth="0"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5.0"/>
    <col customWidth="1" min="2" max="2" width="6.57"/>
    <col customWidth="1" min="3" max="3" width="9.57"/>
    <col customWidth="1" min="4" max="4" width="23.29"/>
    <col customWidth="1" min="5" max="6" width="14.43"/>
  </cols>
  <sheetData>
    <row r="1" ht="15.0" customHeight="1">
      <c r="B1" s="108"/>
      <c r="C1" s="109"/>
      <c r="D1" s="109"/>
      <c r="E1" s="109"/>
      <c r="F1" s="109"/>
      <c r="G1" s="109"/>
      <c r="H1" s="109"/>
      <c r="I1" s="109"/>
      <c r="J1" s="109"/>
      <c r="K1" s="109"/>
      <c r="L1" s="109"/>
    </row>
    <row r="2" ht="15.0" customHeight="1">
      <c r="B2" s="108" t="s">
        <v>66</v>
      </c>
      <c r="C2" s="109"/>
      <c r="D2" s="109"/>
      <c r="E2" s="109"/>
      <c r="F2" s="109"/>
      <c r="G2" s="109"/>
      <c r="H2" s="109"/>
      <c r="I2" s="109"/>
      <c r="J2" s="109"/>
      <c r="K2" s="109"/>
      <c r="L2" s="109"/>
    </row>
    <row r="3" ht="15.0" customHeight="1">
      <c r="B3" s="110" t="s">
        <v>67</v>
      </c>
      <c r="C3" s="109"/>
      <c r="D3" s="109"/>
      <c r="E3" s="109"/>
      <c r="F3" s="109"/>
      <c r="G3" s="109"/>
      <c r="H3" s="109"/>
      <c r="I3" s="109"/>
      <c r="J3" s="109"/>
      <c r="K3" s="109"/>
      <c r="L3" s="109"/>
    </row>
    <row r="5">
      <c r="B5" s="111"/>
    </row>
    <row r="6">
      <c r="C6" s="111"/>
      <c r="E6" s="112"/>
    </row>
    <row r="9">
      <c r="B9" s="113"/>
    </row>
    <row r="10">
      <c r="C10" s="111"/>
      <c r="E10" s="11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0"/>
  <cols>
    <col customWidth="1" min="1" max="1" width="22.43"/>
    <col customWidth="1" min="2" max="2" width="30.14"/>
    <col customWidth="1" min="3" max="3" width="29.71"/>
    <col customWidth="1" min="4" max="4" width="44.86"/>
    <col customWidth="1" min="5" max="5" width="30.71"/>
    <col customWidth="1" min="6" max="6" width="62.0"/>
    <col customWidth="1" min="7" max="7" width="27.86"/>
    <col customWidth="1" min="8" max="8" width="16.57"/>
    <col customWidth="1" min="10" max="12" width="26.57"/>
    <col customWidth="1" min="14" max="14" width="27.29"/>
  </cols>
  <sheetData>
    <row r="1">
      <c r="A1" s="114" t="s">
        <v>68</v>
      </c>
      <c r="B1" s="114" t="s">
        <v>69</v>
      </c>
      <c r="C1" s="114" t="s">
        <v>70</v>
      </c>
      <c r="D1" s="114" t="s">
        <v>71</v>
      </c>
      <c r="E1" s="114" t="s">
        <v>72</v>
      </c>
      <c r="F1" s="114" t="s">
        <v>73</v>
      </c>
      <c r="G1" s="114" t="s">
        <v>74</v>
      </c>
      <c r="H1" s="114" t="s">
        <v>16</v>
      </c>
      <c r="I1" s="114"/>
      <c r="J1" s="114" t="s">
        <v>75</v>
      </c>
      <c r="K1" s="114" t="s">
        <v>76</v>
      </c>
      <c r="L1" s="114" t="s">
        <v>77</v>
      </c>
      <c r="M1" s="114"/>
      <c r="N1" s="114" t="s">
        <v>78</v>
      </c>
      <c r="O1" s="114"/>
      <c r="P1" s="114"/>
      <c r="Q1" s="114"/>
      <c r="R1" s="114"/>
      <c r="S1" s="114"/>
      <c r="T1" s="114"/>
      <c r="U1" s="114"/>
      <c r="V1" s="114"/>
      <c r="W1" s="114"/>
      <c r="X1" s="114"/>
      <c r="Y1" s="114"/>
      <c r="Z1" s="114"/>
      <c r="AA1" s="114"/>
      <c r="AB1" s="114"/>
      <c r="AC1" s="114"/>
    </row>
    <row r="2">
      <c r="A2" s="115" t="s">
        <v>79</v>
      </c>
      <c r="B2" s="114" t="s">
        <v>80</v>
      </c>
      <c r="C2" s="116" t="s">
        <v>81</v>
      </c>
      <c r="D2" s="116" t="s">
        <v>82</v>
      </c>
      <c r="E2" s="114" t="s">
        <v>83</v>
      </c>
      <c r="F2" s="114" t="s">
        <v>84</v>
      </c>
      <c r="G2" s="117" t="s">
        <v>85</v>
      </c>
      <c r="H2" s="117" t="s">
        <v>86</v>
      </c>
      <c r="I2" s="114"/>
      <c r="J2" s="114" t="str">
        <f>IFERROR(__xludf.DUMMYFUNCTION("unique(FILTER(B2:B213,A2:A213='Ficha de requerimiento'!J7))"),"Gran Minería")</f>
        <v>Gran Minería</v>
      </c>
      <c r="K2" s="114" t="str">
        <f>IFERROR(__xludf.DUMMYFUNCTION("unique(FILTER(E2:E213,A2:A213='Ficha de requerimiento'!J7,B2:B213='Ficha de requerimiento'!J8))"),"Eduardo Soldano Acevedo")</f>
        <v>Eduardo Soldano Acevedo</v>
      </c>
      <c r="L2" s="114" t="str">
        <f>IFERROR(__xludf.DUMMYFUNCTION("unique(FILTER(C2:C213,A2:A213='Ficha de requerimiento'!J7,B2:B213='Ficha de requerimiento'!J8))"),"Alan Sablich Nairn")</f>
        <v>Alan Sablich Nairn</v>
      </c>
      <c r="M2" s="114"/>
      <c r="N2" s="114" t="str">
        <f>IFERROR(__xludf.DUMMYFUNCTION("unique(filter(H2:H219,G2:G219='Ficha de requerimiento'!AD7))"),"#N/A")</f>
        <v>#N/A</v>
      </c>
      <c r="O2" s="114"/>
      <c r="P2" s="114"/>
      <c r="Q2" s="114"/>
      <c r="R2" s="114"/>
      <c r="S2" s="114"/>
      <c r="T2" s="114"/>
      <c r="U2" s="114"/>
      <c r="V2" s="114"/>
      <c r="W2" s="114"/>
      <c r="X2" s="114"/>
      <c r="Y2" s="114"/>
      <c r="Z2" s="114"/>
      <c r="AA2" s="114"/>
      <c r="AB2" s="114"/>
      <c r="AC2" s="114"/>
    </row>
    <row r="3">
      <c r="A3" s="115" t="s">
        <v>87</v>
      </c>
      <c r="B3" s="114" t="s">
        <v>80</v>
      </c>
      <c r="C3" s="114" t="s">
        <v>88</v>
      </c>
      <c r="D3" s="114" t="s">
        <v>89</v>
      </c>
      <c r="E3" s="114" t="s">
        <v>90</v>
      </c>
      <c r="F3" s="114" t="s">
        <v>91</v>
      </c>
      <c r="G3" s="114"/>
      <c r="H3" s="114"/>
      <c r="I3" s="114"/>
      <c r="J3" s="114" t="str">
        <f>IFERROR(__xludf.DUMMYFUNCTION("""COMPUTED_VALUE"""),"Cuentas Nacionales")</f>
        <v>Cuentas Nacionales</v>
      </c>
      <c r="K3" s="114" t="str">
        <f>IFERROR(__xludf.DUMMYFUNCTION("""COMPUTED_VALUE"""),"Gerardo QUintana Izquierdo")</f>
        <v>Gerardo QUintana Izquierdo</v>
      </c>
      <c r="L3" s="114"/>
      <c r="M3" s="114"/>
      <c r="N3" s="114"/>
      <c r="O3" s="114"/>
      <c r="P3" s="114"/>
      <c r="Q3" s="114"/>
      <c r="R3" s="114"/>
      <c r="S3" s="114"/>
      <c r="T3" s="114"/>
      <c r="U3" s="114"/>
      <c r="V3" s="114"/>
      <c r="W3" s="114"/>
      <c r="X3" s="114"/>
      <c r="Y3" s="114"/>
      <c r="Z3" s="114"/>
      <c r="AA3" s="114"/>
      <c r="AB3" s="114"/>
      <c r="AC3" s="114"/>
    </row>
    <row r="4">
      <c r="A4" s="115" t="s">
        <v>87</v>
      </c>
      <c r="B4" s="114" t="s">
        <v>80</v>
      </c>
      <c r="C4" s="114" t="s">
        <v>88</v>
      </c>
      <c r="D4" s="114" t="s">
        <v>89</v>
      </c>
      <c r="E4" s="114" t="s">
        <v>92</v>
      </c>
      <c r="F4" s="114" t="s">
        <v>93</v>
      </c>
      <c r="G4" s="114"/>
      <c r="H4" s="114"/>
      <c r="I4" s="114"/>
      <c r="J4" s="114" t="str">
        <f>IFERROR(__xludf.DUMMYFUNCTION("""COMPUTED_VALUE"""),"Cuentas Regionales")</f>
        <v>Cuentas Regionales</v>
      </c>
      <c r="K4" s="114" t="str">
        <f>IFERROR(__xludf.DUMMYFUNCTION("""COMPUTED_VALUE"""),"Jaime Vercelli Gonzales")</f>
        <v>Jaime Vercelli Gonzales</v>
      </c>
      <c r="L4" s="114"/>
      <c r="M4" s="114"/>
      <c r="N4" s="114"/>
      <c r="O4" s="114"/>
      <c r="P4" s="114"/>
      <c r="Q4" s="114"/>
      <c r="R4" s="114"/>
      <c r="S4" s="114"/>
      <c r="T4" s="114"/>
      <c r="U4" s="114"/>
      <c r="V4" s="114"/>
      <c r="W4" s="114"/>
      <c r="X4" s="114"/>
      <c r="Y4" s="114"/>
      <c r="Z4" s="114"/>
      <c r="AA4" s="114"/>
      <c r="AB4" s="114"/>
      <c r="AC4" s="114"/>
    </row>
    <row r="5">
      <c r="A5" s="115" t="s">
        <v>87</v>
      </c>
      <c r="B5" s="114" t="s">
        <v>80</v>
      </c>
      <c r="C5" s="114" t="s">
        <v>88</v>
      </c>
      <c r="D5" s="114" t="s">
        <v>89</v>
      </c>
      <c r="E5" s="114" t="s">
        <v>94</v>
      </c>
      <c r="F5" s="114" t="s">
        <v>95</v>
      </c>
      <c r="G5" s="114"/>
      <c r="H5" s="114"/>
      <c r="I5" s="114"/>
      <c r="J5" s="114" t="str">
        <f>IFERROR(__xludf.DUMMYFUNCTION("""COMPUTED_VALUE"""),"Energía")</f>
        <v>Energía</v>
      </c>
      <c r="K5" s="114" t="str">
        <f>IFERROR(__xludf.DUMMYFUNCTION("""COMPUTED_VALUE"""),"Karina Arrieta García")</f>
        <v>Karina Arrieta García</v>
      </c>
      <c r="L5" s="114"/>
      <c r="M5" s="114"/>
      <c r="N5" s="114"/>
      <c r="O5" s="114"/>
      <c r="P5" s="114"/>
      <c r="Q5" s="114"/>
      <c r="R5" s="114"/>
      <c r="S5" s="114"/>
      <c r="T5" s="114"/>
      <c r="U5" s="114"/>
      <c r="V5" s="114"/>
      <c r="W5" s="114"/>
      <c r="X5" s="114"/>
      <c r="Y5" s="114"/>
      <c r="Z5" s="114"/>
      <c r="AA5" s="114"/>
      <c r="AB5" s="114"/>
      <c r="AC5" s="114"/>
    </row>
    <row r="6">
      <c r="A6" s="115" t="s">
        <v>87</v>
      </c>
      <c r="B6" s="114" t="s">
        <v>80</v>
      </c>
      <c r="C6" s="114" t="s">
        <v>88</v>
      </c>
      <c r="D6" s="114" t="s">
        <v>89</v>
      </c>
      <c r="E6" s="114" t="s">
        <v>96</v>
      </c>
      <c r="F6" s="114" t="s">
        <v>97</v>
      </c>
      <c r="G6" s="114"/>
      <c r="H6" s="114"/>
      <c r="I6" s="114"/>
      <c r="J6" s="114" t="str">
        <f>IFERROR(__xludf.DUMMYFUNCTION("""COMPUTED_VALUE"""),"Marketing y Negocio digitales")</f>
        <v>Marketing y Negocio digitales</v>
      </c>
      <c r="K6" s="114" t="str">
        <f>IFERROR(__xludf.DUMMYFUNCTION("""COMPUTED_VALUE"""),"Kevin Yaién Torres")</f>
        <v>Kevin Yaién Torres</v>
      </c>
      <c r="L6" s="114"/>
      <c r="M6" s="114"/>
      <c r="N6" s="114"/>
      <c r="O6" s="114"/>
      <c r="P6" s="114"/>
      <c r="Q6" s="114"/>
      <c r="R6" s="114"/>
      <c r="S6" s="114"/>
      <c r="T6" s="114"/>
      <c r="U6" s="114"/>
      <c r="V6" s="114"/>
      <c r="W6" s="114"/>
      <c r="X6" s="114"/>
      <c r="Y6" s="114"/>
      <c r="Z6" s="114"/>
      <c r="AA6" s="114"/>
      <c r="AB6" s="114"/>
      <c r="AC6" s="114"/>
    </row>
    <row r="7">
      <c r="A7" s="115" t="s">
        <v>87</v>
      </c>
      <c r="B7" s="114" t="s">
        <v>80</v>
      </c>
      <c r="C7" s="114" t="s">
        <v>88</v>
      </c>
      <c r="D7" s="114" t="s">
        <v>89</v>
      </c>
      <c r="E7" s="114" t="s">
        <v>98</v>
      </c>
      <c r="F7" s="114" t="s">
        <v>99</v>
      </c>
      <c r="G7" s="114"/>
      <c r="H7" s="114"/>
      <c r="I7" s="114"/>
      <c r="J7" s="114" t="str">
        <f>IFERROR(__xludf.DUMMYFUNCTION("""COMPUTED_VALUE"""),"Soporte al Producto")</f>
        <v>Soporte al Producto</v>
      </c>
      <c r="K7" s="114" t="str">
        <f>IFERROR(__xludf.DUMMYFUNCTION("""COMPUTED_VALUE"""),"Miguel Chiappori Barrios")</f>
        <v>Miguel Chiappori Barrios</v>
      </c>
      <c r="L7" s="114"/>
      <c r="M7" s="114"/>
      <c r="N7" s="114"/>
      <c r="O7" s="114"/>
      <c r="P7" s="114"/>
      <c r="Q7" s="114"/>
      <c r="R7" s="114"/>
      <c r="S7" s="114"/>
      <c r="T7" s="114"/>
      <c r="U7" s="114"/>
      <c r="V7" s="114"/>
      <c r="W7" s="114"/>
      <c r="X7" s="114"/>
      <c r="Y7" s="114"/>
      <c r="Z7" s="114"/>
      <c r="AA7" s="114"/>
      <c r="AB7" s="114"/>
      <c r="AC7" s="114"/>
    </row>
    <row r="8">
      <c r="A8" s="115" t="s">
        <v>87</v>
      </c>
      <c r="B8" s="114" t="s">
        <v>80</v>
      </c>
      <c r="C8" s="114" t="s">
        <v>88</v>
      </c>
      <c r="D8" s="114" t="s">
        <v>89</v>
      </c>
      <c r="E8" s="114" t="s">
        <v>100</v>
      </c>
      <c r="F8" s="114" t="s">
        <v>101</v>
      </c>
      <c r="G8" s="114"/>
      <c r="H8" s="114"/>
      <c r="I8" s="114"/>
      <c r="J8" s="114" t="str">
        <f>IFERROR(__xludf.DUMMYFUNCTION("""COMPUTED_VALUE"""),"Administración y Finanzas")</f>
        <v>Administración y Finanzas</v>
      </c>
      <c r="K8" s="114" t="str">
        <f>IFERROR(__xludf.DUMMYFUNCTION("""COMPUTED_VALUE"""),"Talia Barreto Holguín")</f>
        <v>Talia Barreto Holguín</v>
      </c>
      <c r="L8" s="114"/>
      <c r="M8" s="114"/>
      <c r="N8" s="114"/>
      <c r="O8" s="114"/>
      <c r="P8" s="114"/>
      <c r="Q8" s="114"/>
      <c r="R8" s="114"/>
      <c r="S8" s="114"/>
      <c r="T8" s="114"/>
      <c r="U8" s="114"/>
      <c r="V8" s="114"/>
      <c r="W8" s="114"/>
      <c r="X8" s="114"/>
      <c r="Y8" s="114"/>
      <c r="Z8" s="114"/>
      <c r="AA8" s="114"/>
      <c r="AB8" s="114"/>
      <c r="AC8" s="114"/>
    </row>
    <row r="9">
      <c r="A9" s="115" t="s">
        <v>87</v>
      </c>
      <c r="B9" s="114" t="s">
        <v>80</v>
      </c>
      <c r="C9" s="114" t="s">
        <v>88</v>
      </c>
      <c r="D9" s="114" t="s">
        <v>89</v>
      </c>
      <c r="E9" s="114" t="s">
        <v>102</v>
      </c>
      <c r="F9" s="114" t="s">
        <v>103</v>
      </c>
      <c r="G9" s="114"/>
      <c r="H9" s="114"/>
      <c r="I9" s="114"/>
      <c r="J9" s="114" t="str">
        <f>IFERROR(__xludf.DUMMYFUNCTION("""COMPUTED_VALUE"""),"Recursos Humanos")</f>
        <v>Recursos Humanos</v>
      </c>
      <c r="K9" s="114"/>
      <c r="L9" s="114"/>
      <c r="M9" s="114"/>
      <c r="N9" s="114"/>
      <c r="O9" s="114"/>
      <c r="P9" s="114"/>
      <c r="Q9" s="114"/>
      <c r="R9" s="114"/>
      <c r="S9" s="114"/>
      <c r="T9" s="114"/>
      <c r="U9" s="114"/>
      <c r="V9" s="114"/>
      <c r="W9" s="114"/>
      <c r="X9" s="114"/>
      <c r="Y9" s="114"/>
      <c r="Z9" s="114"/>
      <c r="AA9" s="114"/>
      <c r="AB9" s="114"/>
      <c r="AC9" s="114"/>
    </row>
    <row r="10">
      <c r="A10" s="115" t="s">
        <v>87</v>
      </c>
      <c r="B10" s="114" t="s">
        <v>80</v>
      </c>
      <c r="C10" s="114" t="s">
        <v>88</v>
      </c>
      <c r="D10" s="114" t="s">
        <v>89</v>
      </c>
      <c r="E10" s="114" t="s">
        <v>104</v>
      </c>
      <c r="F10" s="114" t="s">
        <v>105</v>
      </c>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row>
    <row r="11">
      <c r="A11" s="115" t="s">
        <v>106</v>
      </c>
      <c r="B11" s="114" t="s">
        <v>80</v>
      </c>
      <c r="C11" s="116" t="s">
        <v>107</v>
      </c>
      <c r="D11" s="114" t="s">
        <v>89</v>
      </c>
      <c r="E11" s="114" t="s">
        <v>108</v>
      </c>
      <c r="F11" s="114" t="s">
        <v>109</v>
      </c>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row>
    <row r="12">
      <c r="A12" s="115" t="s">
        <v>106</v>
      </c>
      <c r="B12" s="114" t="s">
        <v>80</v>
      </c>
      <c r="C12" s="116" t="s">
        <v>107</v>
      </c>
      <c r="D12" s="114" t="s">
        <v>89</v>
      </c>
      <c r="E12" s="114" t="s">
        <v>110</v>
      </c>
      <c r="F12" s="114" t="s">
        <v>111</v>
      </c>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row>
    <row r="13">
      <c r="A13" s="115" t="s">
        <v>106</v>
      </c>
      <c r="B13" s="114" t="s">
        <v>80</v>
      </c>
      <c r="C13" s="116" t="s">
        <v>107</v>
      </c>
      <c r="D13" s="114" t="s">
        <v>89</v>
      </c>
      <c r="E13" s="114" t="s">
        <v>112</v>
      </c>
      <c r="F13" s="114" t="s">
        <v>113</v>
      </c>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row>
    <row r="14">
      <c r="A14" s="115" t="s">
        <v>106</v>
      </c>
      <c r="B14" s="114" t="s">
        <v>80</v>
      </c>
      <c r="C14" s="116" t="s">
        <v>107</v>
      </c>
      <c r="D14" s="114" t="s">
        <v>89</v>
      </c>
      <c r="E14" s="114" t="s">
        <v>114</v>
      </c>
      <c r="F14" s="114" t="s">
        <v>115</v>
      </c>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row>
    <row r="15">
      <c r="A15" s="115" t="s">
        <v>65</v>
      </c>
      <c r="B15" s="116" t="s">
        <v>116</v>
      </c>
      <c r="C15" s="116" t="s">
        <v>117</v>
      </c>
      <c r="D15" s="116" t="s">
        <v>118</v>
      </c>
      <c r="E15" s="114" t="s">
        <v>119</v>
      </c>
      <c r="F15" s="114" t="s">
        <v>120</v>
      </c>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row>
    <row r="16">
      <c r="A16" s="115" t="s">
        <v>65</v>
      </c>
      <c r="B16" s="116" t="s">
        <v>116</v>
      </c>
      <c r="C16" s="116" t="s">
        <v>117</v>
      </c>
      <c r="D16" s="116" t="s">
        <v>118</v>
      </c>
      <c r="E16" s="116" t="s">
        <v>121</v>
      </c>
      <c r="F16" s="114" t="s">
        <v>122</v>
      </c>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row>
    <row r="17">
      <c r="A17" s="115" t="s">
        <v>65</v>
      </c>
      <c r="B17" s="116" t="s">
        <v>116</v>
      </c>
      <c r="C17" s="116" t="s">
        <v>117</v>
      </c>
      <c r="D17" s="116" t="s">
        <v>118</v>
      </c>
      <c r="E17" s="116" t="s">
        <v>123</v>
      </c>
      <c r="F17" s="114" t="s">
        <v>124</v>
      </c>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row>
    <row r="18">
      <c r="A18" s="115" t="s">
        <v>65</v>
      </c>
      <c r="B18" s="116" t="s">
        <v>116</v>
      </c>
      <c r="C18" s="116" t="s">
        <v>117</v>
      </c>
      <c r="D18" s="116" t="s">
        <v>118</v>
      </c>
      <c r="E18" s="116" t="s">
        <v>125</v>
      </c>
      <c r="F18" s="114" t="s">
        <v>126</v>
      </c>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row>
    <row r="19">
      <c r="A19" s="115" t="s">
        <v>65</v>
      </c>
      <c r="B19" s="116" t="s">
        <v>127</v>
      </c>
      <c r="C19" s="116" t="s">
        <v>128</v>
      </c>
      <c r="D19" s="116" t="s">
        <v>129</v>
      </c>
      <c r="E19" s="114" t="s">
        <v>130</v>
      </c>
      <c r="F19" s="114" t="s">
        <v>131</v>
      </c>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row>
    <row r="20">
      <c r="A20" s="115" t="s">
        <v>65</v>
      </c>
      <c r="B20" s="116" t="s">
        <v>132</v>
      </c>
      <c r="C20" s="116" t="s">
        <v>81</v>
      </c>
      <c r="D20" s="116" t="s">
        <v>82</v>
      </c>
      <c r="E20" s="114" t="s">
        <v>133</v>
      </c>
      <c r="F20" s="114" t="s">
        <v>134</v>
      </c>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row>
    <row r="21" ht="15.75" customHeight="1">
      <c r="A21" s="115" t="s">
        <v>65</v>
      </c>
      <c r="B21" s="116" t="s">
        <v>132</v>
      </c>
      <c r="C21" s="116" t="s">
        <v>81</v>
      </c>
      <c r="D21" s="116" t="s">
        <v>82</v>
      </c>
      <c r="E21" s="114" t="s">
        <v>135</v>
      </c>
      <c r="F21" s="114" t="s">
        <v>136</v>
      </c>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row>
    <row r="22" ht="15.75" customHeight="1">
      <c r="A22" s="115" t="s">
        <v>65</v>
      </c>
      <c r="B22" s="116" t="s">
        <v>132</v>
      </c>
      <c r="C22" s="116" t="s">
        <v>81</v>
      </c>
      <c r="D22" s="116" t="s">
        <v>82</v>
      </c>
      <c r="E22" s="114" t="s">
        <v>137</v>
      </c>
      <c r="F22" s="114" t="s">
        <v>138</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row>
    <row r="23" ht="15.75" customHeight="1">
      <c r="A23" s="115" t="s">
        <v>65</v>
      </c>
      <c r="B23" s="116" t="s">
        <v>132</v>
      </c>
      <c r="C23" s="116" t="s">
        <v>81</v>
      </c>
      <c r="D23" s="116" t="s">
        <v>82</v>
      </c>
      <c r="E23" s="114" t="s">
        <v>139</v>
      </c>
      <c r="F23" s="114" t="s">
        <v>140</v>
      </c>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row>
    <row r="24" ht="15.75" customHeight="1">
      <c r="A24" s="115" t="s">
        <v>65</v>
      </c>
      <c r="B24" s="116" t="s">
        <v>132</v>
      </c>
      <c r="C24" s="116" t="s">
        <v>81</v>
      </c>
      <c r="D24" s="116" t="s">
        <v>82</v>
      </c>
      <c r="E24" s="114" t="s">
        <v>141</v>
      </c>
      <c r="F24" s="114" t="s">
        <v>142</v>
      </c>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row>
    <row r="25" ht="15.75" customHeight="1">
      <c r="A25" s="115" t="s">
        <v>65</v>
      </c>
      <c r="B25" s="116" t="s">
        <v>132</v>
      </c>
      <c r="C25" s="116" t="s">
        <v>81</v>
      </c>
      <c r="D25" s="116" t="s">
        <v>82</v>
      </c>
      <c r="E25" s="114" t="s">
        <v>143</v>
      </c>
      <c r="F25" s="114" t="s">
        <v>144</v>
      </c>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row>
    <row r="26" ht="15.75" customHeight="1">
      <c r="A26" s="115" t="s">
        <v>65</v>
      </c>
      <c r="B26" s="116" t="s">
        <v>145</v>
      </c>
      <c r="C26" s="116" t="s">
        <v>146</v>
      </c>
      <c r="D26" s="116" t="s">
        <v>147</v>
      </c>
      <c r="E26" s="114" t="s">
        <v>148</v>
      </c>
      <c r="F26" s="114" t="s">
        <v>149</v>
      </c>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row>
    <row r="27" ht="15.75" customHeight="1">
      <c r="A27" s="115" t="s">
        <v>65</v>
      </c>
      <c r="B27" s="116" t="s">
        <v>145</v>
      </c>
      <c r="C27" s="116" t="s">
        <v>146</v>
      </c>
      <c r="D27" s="116" t="s">
        <v>147</v>
      </c>
      <c r="E27" s="114" t="s">
        <v>150</v>
      </c>
      <c r="F27" s="114" t="s">
        <v>151</v>
      </c>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row>
    <row r="28" ht="15.75" customHeight="1">
      <c r="A28" s="115" t="s">
        <v>65</v>
      </c>
      <c r="B28" s="116" t="s">
        <v>145</v>
      </c>
      <c r="C28" s="116" t="s">
        <v>146</v>
      </c>
      <c r="D28" s="116" t="s">
        <v>147</v>
      </c>
      <c r="E28" s="114" t="s">
        <v>152</v>
      </c>
      <c r="F28" s="114" t="s">
        <v>153</v>
      </c>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row>
    <row r="29" ht="15.75" customHeight="1">
      <c r="A29" s="115" t="s">
        <v>65</v>
      </c>
      <c r="B29" s="116" t="s">
        <v>145</v>
      </c>
      <c r="C29" s="116" t="s">
        <v>146</v>
      </c>
      <c r="D29" s="116" t="s">
        <v>147</v>
      </c>
      <c r="E29" s="114" t="s">
        <v>154</v>
      </c>
      <c r="F29" s="114" t="s">
        <v>155</v>
      </c>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row>
    <row r="30" ht="15.75" customHeight="1">
      <c r="A30" s="115" t="s">
        <v>65</v>
      </c>
      <c r="B30" s="116" t="s">
        <v>156</v>
      </c>
      <c r="C30" s="116" t="s">
        <v>157</v>
      </c>
      <c r="D30" s="116" t="s">
        <v>158</v>
      </c>
      <c r="E30" s="114" t="s">
        <v>159</v>
      </c>
      <c r="F30" s="114" t="s">
        <v>160</v>
      </c>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row>
    <row r="31" ht="15.75" customHeight="1">
      <c r="A31" s="115" t="s">
        <v>65</v>
      </c>
      <c r="B31" s="116" t="s">
        <v>156</v>
      </c>
      <c r="C31" s="116" t="s">
        <v>157</v>
      </c>
      <c r="D31" s="116" t="s">
        <v>158</v>
      </c>
      <c r="E31" s="114" t="s">
        <v>161</v>
      </c>
      <c r="F31" s="114" t="s">
        <v>162</v>
      </c>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row>
    <row r="32" ht="15.75" customHeight="1">
      <c r="A32" s="115" t="s">
        <v>65</v>
      </c>
      <c r="B32" s="116" t="s">
        <v>156</v>
      </c>
      <c r="C32" s="116" t="s">
        <v>157</v>
      </c>
      <c r="D32" s="116" t="s">
        <v>158</v>
      </c>
      <c r="E32" s="114" t="s">
        <v>163</v>
      </c>
      <c r="F32" s="114" t="s">
        <v>164</v>
      </c>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row>
    <row r="33" ht="15.75" customHeight="1">
      <c r="A33" s="115" t="s">
        <v>65</v>
      </c>
      <c r="B33" s="116" t="s">
        <v>156</v>
      </c>
      <c r="C33" s="116" t="s">
        <v>157</v>
      </c>
      <c r="D33" s="116" t="s">
        <v>158</v>
      </c>
      <c r="E33" s="114" t="s">
        <v>165</v>
      </c>
      <c r="F33" s="114" t="s">
        <v>166</v>
      </c>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row>
    <row r="34" ht="15.75" customHeight="1">
      <c r="A34" s="115" t="s">
        <v>65</v>
      </c>
      <c r="B34" s="116" t="s">
        <v>156</v>
      </c>
      <c r="C34" s="116" t="s">
        <v>157</v>
      </c>
      <c r="D34" s="116" t="s">
        <v>158</v>
      </c>
      <c r="E34" s="114" t="s">
        <v>167</v>
      </c>
      <c r="F34" s="114" t="s">
        <v>160</v>
      </c>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row>
    <row r="35" ht="15.75" customHeight="1">
      <c r="A35" s="115" t="s">
        <v>65</v>
      </c>
      <c r="B35" s="116" t="s">
        <v>168</v>
      </c>
      <c r="C35" s="116" t="s">
        <v>169</v>
      </c>
      <c r="D35" s="116" t="s">
        <v>170</v>
      </c>
      <c r="E35" s="114" t="s">
        <v>171</v>
      </c>
      <c r="F35" s="114" t="s">
        <v>172</v>
      </c>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row>
    <row r="36" ht="15.75" customHeight="1">
      <c r="A36" s="115" t="s">
        <v>65</v>
      </c>
      <c r="B36" s="116" t="s">
        <v>168</v>
      </c>
      <c r="C36" s="116" t="s">
        <v>169</v>
      </c>
      <c r="D36" s="116" t="s">
        <v>170</v>
      </c>
      <c r="E36" s="114" t="s">
        <v>173</v>
      </c>
      <c r="F36" s="114" t="s">
        <v>174</v>
      </c>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row>
    <row r="37" ht="15.75" customHeight="1">
      <c r="A37" s="115" t="s">
        <v>65</v>
      </c>
      <c r="B37" s="116" t="s">
        <v>168</v>
      </c>
      <c r="C37" s="116" t="s">
        <v>169</v>
      </c>
      <c r="D37" s="116" t="s">
        <v>170</v>
      </c>
      <c r="E37" s="114" t="s">
        <v>175</v>
      </c>
      <c r="F37" s="114" t="s">
        <v>176</v>
      </c>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row>
    <row r="38" ht="15.75" customHeight="1">
      <c r="A38" s="115" t="s">
        <v>65</v>
      </c>
      <c r="B38" s="116" t="s">
        <v>168</v>
      </c>
      <c r="C38" s="116" t="s">
        <v>169</v>
      </c>
      <c r="D38" s="116" t="s">
        <v>170</v>
      </c>
      <c r="E38" s="114" t="s">
        <v>177</v>
      </c>
      <c r="F38" s="114" t="s">
        <v>176</v>
      </c>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row>
    <row r="39" ht="15.75" customHeight="1">
      <c r="A39" s="115" t="s">
        <v>65</v>
      </c>
      <c r="B39" s="116" t="s">
        <v>168</v>
      </c>
      <c r="C39" s="116" t="s">
        <v>169</v>
      </c>
      <c r="D39" s="116" t="s">
        <v>170</v>
      </c>
      <c r="E39" s="114" t="s">
        <v>178</v>
      </c>
      <c r="F39" s="114" t="s">
        <v>179</v>
      </c>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row>
    <row r="40" ht="15.75" customHeight="1">
      <c r="A40" s="115" t="s">
        <v>65</v>
      </c>
      <c r="B40" s="116" t="s">
        <v>168</v>
      </c>
      <c r="C40" s="116" t="s">
        <v>169</v>
      </c>
      <c r="D40" s="116" t="s">
        <v>170</v>
      </c>
      <c r="E40" s="114" t="s">
        <v>180</v>
      </c>
      <c r="F40" s="114" t="s">
        <v>176</v>
      </c>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row>
    <row r="41" ht="15.75" customHeight="1">
      <c r="A41" s="115" t="s">
        <v>65</v>
      </c>
      <c r="B41" s="116" t="s">
        <v>168</v>
      </c>
      <c r="C41" s="116" t="s">
        <v>169</v>
      </c>
      <c r="D41" s="116" t="s">
        <v>170</v>
      </c>
      <c r="E41" s="114" t="s">
        <v>181</v>
      </c>
      <c r="F41" s="114" t="s">
        <v>182</v>
      </c>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row>
    <row r="42" ht="15.75" customHeight="1">
      <c r="A42" s="115" t="s">
        <v>65</v>
      </c>
      <c r="B42" s="116" t="s">
        <v>183</v>
      </c>
      <c r="C42" s="116" t="s">
        <v>184</v>
      </c>
      <c r="D42" s="116" t="s">
        <v>64</v>
      </c>
      <c r="E42" s="114" t="s">
        <v>185</v>
      </c>
      <c r="F42" s="114" t="s">
        <v>186</v>
      </c>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row>
    <row r="43" ht="15.75" customHeight="1">
      <c r="A43" s="115" t="s">
        <v>65</v>
      </c>
      <c r="B43" s="116" t="s">
        <v>183</v>
      </c>
      <c r="C43" s="116" t="s">
        <v>184</v>
      </c>
      <c r="D43" s="116" t="s">
        <v>64</v>
      </c>
      <c r="E43" s="114" t="s">
        <v>187</v>
      </c>
      <c r="F43" s="114" t="s">
        <v>188</v>
      </c>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row>
    <row r="44" ht="15.75" customHeight="1">
      <c r="A44" s="115" t="s">
        <v>65</v>
      </c>
      <c r="B44" s="116" t="s">
        <v>183</v>
      </c>
      <c r="C44" s="116" t="s">
        <v>184</v>
      </c>
      <c r="D44" s="116" t="s">
        <v>64</v>
      </c>
      <c r="E44" s="114" t="s">
        <v>189</v>
      </c>
      <c r="F44" s="114" t="s">
        <v>190</v>
      </c>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row>
    <row r="45" ht="15.75" customHeight="1">
      <c r="A45" s="115" t="s">
        <v>65</v>
      </c>
      <c r="B45" s="116" t="s">
        <v>183</v>
      </c>
      <c r="C45" s="116" t="s">
        <v>184</v>
      </c>
      <c r="D45" s="116" t="s">
        <v>64</v>
      </c>
      <c r="E45" s="114" t="s">
        <v>61</v>
      </c>
      <c r="F45" s="118" t="s">
        <v>191</v>
      </c>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row>
    <row r="46" ht="14.25" customHeight="1">
      <c r="A46" s="115" t="s">
        <v>65</v>
      </c>
      <c r="B46" s="116" t="s">
        <v>183</v>
      </c>
      <c r="C46" s="116" t="s">
        <v>184</v>
      </c>
      <c r="D46" s="116" t="s">
        <v>64</v>
      </c>
      <c r="E46" s="114" t="s">
        <v>192</v>
      </c>
      <c r="F46" s="114" t="s">
        <v>193</v>
      </c>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row>
    <row r="47" ht="15.75" customHeight="1">
      <c r="A47" s="115" t="s">
        <v>65</v>
      </c>
      <c r="B47" s="116" t="s">
        <v>183</v>
      </c>
      <c r="C47" s="116" t="s">
        <v>184</v>
      </c>
      <c r="D47" s="116" t="s">
        <v>64</v>
      </c>
      <c r="E47" s="114" t="s">
        <v>194</v>
      </c>
      <c r="F47" s="114" t="s">
        <v>195</v>
      </c>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row>
    <row r="48" ht="15.75" customHeight="1">
      <c r="A48" s="115" t="s">
        <v>65</v>
      </c>
      <c r="B48" s="116" t="s">
        <v>183</v>
      </c>
      <c r="C48" s="116" t="s">
        <v>184</v>
      </c>
      <c r="D48" s="116" t="s">
        <v>64</v>
      </c>
      <c r="E48" s="114" t="s">
        <v>196</v>
      </c>
      <c r="F48" s="114" t="s">
        <v>197</v>
      </c>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row>
    <row r="49" ht="15.75" customHeight="1">
      <c r="A49" s="115" t="s">
        <v>65</v>
      </c>
      <c r="B49" s="116" t="s">
        <v>183</v>
      </c>
      <c r="C49" s="116" t="s">
        <v>184</v>
      </c>
      <c r="D49" s="116" t="s">
        <v>64</v>
      </c>
      <c r="E49" s="114" t="s">
        <v>198</v>
      </c>
      <c r="F49" s="114" t="s">
        <v>199</v>
      </c>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row>
    <row r="50" ht="15.75" customHeight="1">
      <c r="A50" s="115" t="s">
        <v>65</v>
      </c>
      <c r="B50" s="116" t="s">
        <v>183</v>
      </c>
      <c r="C50" s="116" t="s">
        <v>184</v>
      </c>
      <c r="D50" s="116" t="s">
        <v>64</v>
      </c>
      <c r="E50" s="114" t="s">
        <v>200</v>
      </c>
      <c r="F50" s="114" t="s">
        <v>201</v>
      </c>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row>
    <row r="51" ht="15.75" customHeight="1">
      <c r="A51" s="115" t="s">
        <v>11</v>
      </c>
      <c r="B51" s="116" t="s">
        <v>202</v>
      </c>
      <c r="C51" s="116" t="s">
        <v>203</v>
      </c>
      <c r="D51" s="116" t="s">
        <v>204</v>
      </c>
      <c r="E51" s="114" t="s">
        <v>205</v>
      </c>
      <c r="F51" s="114" t="s">
        <v>206</v>
      </c>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row>
    <row r="52" ht="15.75" customHeight="1">
      <c r="A52" s="115" t="s">
        <v>11</v>
      </c>
      <c r="B52" s="116" t="s">
        <v>202</v>
      </c>
      <c r="C52" s="116" t="s">
        <v>203</v>
      </c>
      <c r="D52" s="116" t="s">
        <v>204</v>
      </c>
      <c r="E52" s="114" t="s">
        <v>207</v>
      </c>
      <c r="F52" s="114" t="s">
        <v>208</v>
      </c>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row>
    <row r="53" ht="15.75" customHeight="1">
      <c r="A53" s="115" t="s">
        <v>11</v>
      </c>
      <c r="B53" s="116" t="s">
        <v>202</v>
      </c>
      <c r="C53" s="116" t="s">
        <v>203</v>
      </c>
      <c r="D53" s="116" t="s">
        <v>204</v>
      </c>
      <c r="E53" s="114" t="s">
        <v>209</v>
      </c>
      <c r="F53" s="114" t="s">
        <v>210</v>
      </c>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row>
    <row r="54" ht="15.75" customHeight="1">
      <c r="A54" s="115" t="s">
        <v>11</v>
      </c>
      <c r="B54" s="116" t="s">
        <v>202</v>
      </c>
      <c r="C54" s="116" t="s">
        <v>203</v>
      </c>
      <c r="D54" s="116" t="s">
        <v>204</v>
      </c>
      <c r="E54" s="114" t="s">
        <v>211</v>
      </c>
      <c r="F54" s="114" t="s">
        <v>212</v>
      </c>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row>
    <row r="55" ht="15.75" customHeight="1">
      <c r="A55" s="115" t="s">
        <v>11</v>
      </c>
      <c r="B55" s="116" t="s">
        <v>202</v>
      </c>
      <c r="C55" s="116" t="s">
        <v>203</v>
      </c>
      <c r="D55" s="116" t="s">
        <v>204</v>
      </c>
      <c r="E55" s="114" t="s">
        <v>213</v>
      </c>
      <c r="F55" s="114" t="s">
        <v>214</v>
      </c>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row>
    <row r="56" ht="15.75" customHeight="1">
      <c r="A56" s="115" t="s">
        <v>11</v>
      </c>
      <c r="B56" s="116" t="s">
        <v>202</v>
      </c>
      <c r="C56" s="116" t="s">
        <v>203</v>
      </c>
      <c r="D56" s="116" t="s">
        <v>204</v>
      </c>
      <c r="E56" s="114" t="s">
        <v>215</v>
      </c>
      <c r="F56" s="114" t="s">
        <v>216</v>
      </c>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row>
    <row r="57" ht="15.75" customHeight="1">
      <c r="A57" s="115" t="s">
        <v>11</v>
      </c>
      <c r="B57" s="116" t="s">
        <v>202</v>
      </c>
      <c r="C57" s="116" t="s">
        <v>203</v>
      </c>
      <c r="D57" s="116" t="s">
        <v>204</v>
      </c>
      <c r="E57" s="114" t="s">
        <v>217</v>
      </c>
      <c r="F57" s="114" t="s">
        <v>218</v>
      </c>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row>
    <row r="58" ht="15.75" customHeight="1">
      <c r="A58" s="115" t="s">
        <v>11</v>
      </c>
      <c r="B58" s="116" t="s">
        <v>202</v>
      </c>
      <c r="C58" s="116" t="s">
        <v>203</v>
      </c>
      <c r="D58" s="116" t="s">
        <v>204</v>
      </c>
      <c r="E58" s="114" t="s">
        <v>219</v>
      </c>
      <c r="F58" s="114" t="s">
        <v>220</v>
      </c>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row>
    <row r="59" ht="15.75" customHeight="1">
      <c r="A59" s="115" t="s">
        <v>11</v>
      </c>
      <c r="B59" s="116" t="s">
        <v>202</v>
      </c>
      <c r="C59" s="116" t="s">
        <v>203</v>
      </c>
      <c r="D59" s="116" t="s">
        <v>204</v>
      </c>
      <c r="E59" s="114" t="s">
        <v>221</v>
      </c>
      <c r="F59" s="114" t="s">
        <v>222</v>
      </c>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row>
    <row r="60" ht="15.75" customHeight="1">
      <c r="A60" s="115" t="s">
        <v>11</v>
      </c>
      <c r="B60" s="116" t="s">
        <v>223</v>
      </c>
      <c r="C60" s="116" t="s">
        <v>224</v>
      </c>
      <c r="D60" s="116" t="s">
        <v>225</v>
      </c>
      <c r="E60" s="114" t="s">
        <v>226</v>
      </c>
      <c r="F60" s="114" t="s">
        <v>227</v>
      </c>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row>
    <row r="61" ht="15.75" customHeight="1">
      <c r="A61" s="115" t="s">
        <v>11</v>
      </c>
      <c r="B61" s="116" t="s">
        <v>223</v>
      </c>
      <c r="C61" s="116" t="s">
        <v>224</v>
      </c>
      <c r="D61" s="116" t="s">
        <v>225</v>
      </c>
      <c r="E61" s="114" t="s">
        <v>228</v>
      </c>
      <c r="F61" s="114" t="s">
        <v>229</v>
      </c>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row>
    <row r="62" ht="15.75" customHeight="1">
      <c r="A62" s="115" t="s">
        <v>11</v>
      </c>
      <c r="B62" s="116" t="s">
        <v>223</v>
      </c>
      <c r="C62" s="116" t="s">
        <v>224</v>
      </c>
      <c r="D62" s="116" t="s">
        <v>225</v>
      </c>
      <c r="E62" s="114" t="s">
        <v>230</v>
      </c>
      <c r="F62" s="114" t="s">
        <v>231</v>
      </c>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row>
    <row r="63" ht="15.75" customHeight="1">
      <c r="A63" s="115" t="s">
        <v>11</v>
      </c>
      <c r="B63" s="116" t="s">
        <v>223</v>
      </c>
      <c r="C63" s="116" t="s">
        <v>224</v>
      </c>
      <c r="D63" s="116" t="s">
        <v>225</v>
      </c>
      <c r="E63" s="114" t="s">
        <v>232</v>
      </c>
      <c r="F63" s="114" t="s">
        <v>233</v>
      </c>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row>
    <row r="64" ht="15.75" customHeight="1">
      <c r="A64" s="115" t="s">
        <v>11</v>
      </c>
      <c r="B64" s="116" t="s">
        <v>223</v>
      </c>
      <c r="C64" s="116" t="s">
        <v>224</v>
      </c>
      <c r="D64" s="116" t="s">
        <v>225</v>
      </c>
      <c r="E64" s="114" t="s">
        <v>234</v>
      </c>
      <c r="F64" s="114" t="s">
        <v>235</v>
      </c>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row>
    <row r="65" ht="15.75" customHeight="1">
      <c r="A65" s="115" t="s">
        <v>11</v>
      </c>
      <c r="B65" s="116" t="s">
        <v>223</v>
      </c>
      <c r="C65" s="116" t="s">
        <v>224</v>
      </c>
      <c r="D65" s="116" t="s">
        <v>225</v>
      </c>
      <c r="E65" s="114" t="s">
        <v>236</v>
      </c>
      <c r="F65" s="114" t="s">
        <v>237</v>
      </c>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row>
    <row r="66" ht="15.75" customHeight="1">
      <c r="A66" s="115" t="s">
        <v>11</v>
      </c>
      <c r="B66" s="116" t="s">
        <v>238</v>
      </c>
      <c r="C66" s="116" t="s">
        <v>239</v>
      </c>
      <c r="D66" s="116" t="s">
        <v>240</v>
      </c>
      <c r="E66" s="114" t="s">
        <v>241</v>
      </c>
      <c r="F66" s="114" t="s">
        <v>242</v>
      </c>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row>
    <row r="67" ht="15.75" customHeight="1">
      <c r="A67" s="115" t="s">
        <v>11</v>
      </c>
      <c r="B67" s="116" t="s">
        <v>238</v>
      </c>
      <c r="C67" s="116" t="s">
        <v>239</v>
      </c>
      <c r="D67" s="116" t="s">
        <v>240</v>
      </c>
      <c r="E67" s="114" t="s">
        <v>243</v>
      </c>
      <c r="F67" s="114" t="s">
        <v>244</v>
      </c>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row>
    <row r="68" ht="15.75" customHeight="1">
      <c r="A68" s="115" t="s">
        <v>11</v>
      </c>
      <c r="B68" s="116" t="s">
        <v>238</v>
      </c>
      <c r="C68" s="116" t="s">
        <v>239</v>
      </c>
      <c r="D68" s="116" t="s">
        <v>240</v>
      </c>
      <c r="E68" s="114" t="s">
        <v>245</v>
      </c>
      <c r="F68" s="114" t="s">
        <v>246</v>
      </c>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row>
    <row r="69" ht="15.75" customHeight="1">
      <c r="A69" s="115" t="s">
        <v>11</v>
      </c>
      <c r="B69" s="116" t="s">
        <v>238</v>
      </c>
      <c r="C69" s="116" t="s">
        <v>239</v>
      </c>
      <c r="D69" s="116" t="s">
        <v>240</v>
      </c>
      <c r="E69" s="114" t="s">
        <v>247</v>
      </c>
      <c r="F69" s="114" t="s">
        <v>248</v>
      </c>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row>
    <row r="70" ht="15.75" customHeight="1">
      <c r="A70" s="115" t="s">
        <v>11</v>
      </c>
      <c r="B70" s="116" t="s">
        <v>238</v>
      </c>
      <c r="C70" s="116" t="s">
        <v>239</v>
      </c>
      <c r="D70" s="116" t="s">
        <v>240</v>
      </c>
      <c r="E70" s="114" t="s">
        <v>249</v>
      </c>
      <c r="F70" s="114" t="s">
        <v>250</v>
      </c>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row>
    <row r="71" ht="15.75" customHeight="1">
      <c r="A71" s="115" t="s">
        <v>11</v>
      </c>
      <c r="B71" s="116" t="s">
        <v>238</v>
      </c>
      <c r="C71" s="116" t="s">
        <v>239</v>
      </c>
      <c r="D71" s="116" t="s">
        <v>240</v>
      </c>
      <c r="E71" s="114" t="s">
        <v>251</v>
      </c>
      <c r="F71" s="114" t="s">
        <v>252</v>
      </c>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row>
    <row r="72" ht="15.75" customHeight="1">
      <c r="A72" s="115" t="s">
        <v>11</v>
      </c>
      <c r="B72" s="116" t="s">
        <v>238</v>
      </c>
      <c r="C72" s="116" t="s">
        <v>239</v>
      </c>
      <c r="D72" s="116" t="s">
        <v>240</v>
      </c>
      <c r="E72" s="114" t="s">
        <v>253</v>
      </c>
      <c r="F72" s="114" t="s">
        <v>254</v>
      </c>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row>
    <row r="73" ht="15.75" customHeight="1">
      <c r="A73" s="115" t="s">
        <v>11</v>
      </c>
      <c r="B73" s="116" t="s">
        <v>255</v>
      </c>
      <c r="C73" s="116" t="s">
        <v>256</v>
      </c>
      <c r="D73" s="116" t="s">
        <v>257</v>
      </c>
      <c r="E73" s="114" t="s">
        <v>258</v>
      </c>
      <c r="F73" s="114" t="s">
        <v>259</v>
      </c>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row>
    <row r="74" ht="15.75" customHeight="1">
      <c r="A74" s="115" t="s">
        <v>11</v>
      </c>
      <c r="B74" s="116" t="s">
        <v>255</v>
      </c>
      <c r="C74" s="116" t="s">
        <v>256</v>
      </c>
      <c r="D74" s="116" t="s">
        <v>257</v>
      </c>
      <c r="E74" s="114" t="s">
        <v>260</v>
      </c>
      <c r="F74" s="114" t="s">
        <v>261</v>
      </c>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row>
    <row r="75" ht="15.75" customHeight="1">
      <c r="A75" s="115" t="s">
        <v>11</v>
      </c>
      <c r="B75" s="116" t="s">
        <v>255</v>
      </c>
      <c r="C75" s="116" t="s">
        <v>256</v>
      </c>
      <c r="D75" s="116" t="s">
        <v>257</v>
      </c>
      <c r="E75" s="114" t="s">
        <v>262</v>
      </c>
      <c r="F75" s="114" t="s">
        <v>263</v>
      </c>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row>
    <row r="76" ht="15.75" customHeight="1">
      <c r="A76" s="115" t="s">
        <v>11</v>
      </c>
      <c r="B76" s="116" t="s">
        <v>255</v>
      </c>
      <c r="C76" s="116" t="s">
        <v>256</v>
      </c>
      <c r="D76" s="116" t="s">
        <v>257</v>
      </c>
      <c r="E76" s="114" t="s">
        <v>264</v>
      </c>
      <c r="F76" s="114" t="s">
        <v>265</v>
      </c>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row>
    <row r="77" ht="15.75" customHeight="1">
      <c r="A77" s="115" t="s">
        <v>11</v>
      </c>
      <c r="B77" s="116" t="s">
        <v>255</v>
      </c>
      <c r="C77" s="116" t="s">
        <v>256</v>
      </c>
      <c r="D77" s="116" t="s">
        <v>257</v>
      </c>
      <c r="E77" s="114" t="s">
        <v>266</v>
      </c>
      <c r="F77" s="114" t="s">
        <v>267</v>
      </c>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row>
    <row r="78" ht="15.75" customHeight="1">
      <c r="A78" s="115" t="s">
        <v>11</v>
      </c>
      <c r="B78" s="116" t="s">
        <v>255</v>
      </c>
      <c r="C78" s="116" t="s">
        <v>256</v>
      </c>
      <c r="D78" s="116" t="s">
        <v>257</v>
      </c>
      <c r="E78" s="114" t="s">
        <v>268</v>
      </c>
      <c r="F78" s="114" t="s">
        <v>269</v>
      </c>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ht="15.75" customHeight="1">
      <c r="A79" s="115" t="s">
        <v>11</v>
      </c>
      <c r="B79" s="116" t="s">
        <v>15</v>
      </c>
      <c r="C79" s="116" t="s">
        <v>22</v>
      </c>
      <c r="D79" s="116" t="s">
        <v>270</v>
      </c>
      <c r="E79" s="114" t="s">
        <v>19</v>
      </c>
      <c r="F79" s="114" t="s">
        <v>271</v>
      </c>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row>
    <row r="80" ht="15.75" customHeight="1">
      <c r="A80" s="115" t="s">
        <v>11</v>
      </c>
      <c r="B80" s="116" t="s">
        <v>15</v>
      </c>
      <c r="C80" s="116" t="s">
        <v>22</v>
      </c>
      <c r="D80" s="116" t="s">
        <v>270</v>
      </c>
      <c r="E80" s="114" t="s">
        <v>272</v>
      </c>
      <c r="F80" s="114" t="s">
        <v>273</v>
      </c>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row>
    <row r="81" ht="15.75" customHeight="1">
      <c r="A81" s="115" t="s">
        <v>11</v>
      </c>
      <c r="B81" s="116" t="s">
        <v>15</v>
      </c>
      <c r="C81" s="116" t="s">
        <v>22</v>
      </c>
      <c r="D81" s="116" t="s">
        <v>270</v>
      </c>
      <c r="E81" s="114" t="s">
        <v>274</v>
      </c>
      <c r="F81" s="114" t="s">
        <v>275</v>
      </c>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row>
    <row r="82" ht="15.75" customHeight="1">
      <c r="A82" s="115" t="s">
        <v>11</v>
      </c>
      <c r="B82" s="116" t="s">
        <v>15</v>
      </c>
      <c r="C82" s="116" t="s">
        <v>22</v>
      </c>
      <c r="D82" s="116" t="s">
        <v>270</v>
      </c>
      <c r="E82" s="114" t="s">
        <v>276</v>
      </c>
      <c r="F82" s="114" t="s">
        <v>277</v>
      </c>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row>
    <row r="83" ht="15.75" customHeight="1">
      <c r="A83" s="115" t="s">
        <v>11</v>
      </c>
      <c r="B83" s="116" t="s">
        <v>15</v>
      </c>
      <c r="C83" s="116" t="s">
        <v>22</v>
      </c>
      <c r="D83" s="116" t="s">
        <v>270</v>
      </c>
      <c r="E83" s="114" t="s">
        <v>278</v>
      </c>
      <c r="F83" s="114" t="s">
        <v>279</v>
      </c>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row>
    <row r="84" ht="15.75" customHeight="1">
      <c r="A84" s="115" t="s">
        <v>11</v>
      </c>
      <c r="B84" s="116" t="s">
        <v>15</v>
      </c>
      <c r="C84" s="116" t="s">
        <v>22</v>
      </c>
      <c r="D84" s="116" t="s">
        <v>270</v>
      </c>
      <c r="E84" s="114" t="s">
        <v>280</v>
      </c>
      <c r="F84" s="114" t="s">
        <v>281</v>
      </c>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row>
    <row r="85" ht="15.75" customHeight="1">
      <c r="A85" s="115" t="s">
        <v>11</v>
      </c>
      <c r="B85" s="116" t="s">
        <v>15</v>
      </c>
      <c r="C85" s="116" t="s">
        <v>22</v>
      </c>
      <c r="D85" s="116" t="s">
        <v>270</v>
      </c>
      <c r="E85" s="114" t="s">
        <v>282</v>
      </c>
      <c r="F85" s="114" t="s">
        <v>283</v>
      </c>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row>
    <row r="86" ht="15.75" customHeight="1">
      <c r="A86" s="115" t="s">
        <v>11</v>
      </c>
      <c r="B86" s="116" t="s">
        <v>284</v>
      </c>
      <c r="C86" s="116" t="s">
        <v>285</v>
      </c>
      <c r="D86" s="116" t="s">
        <v>286</v>
      </c>
      <c r="E86" s="114" t="s">
        <v>287</v>
      </c>
      <c r="F86" s="114" t="s">
        <v>288</v>
      </c>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row>
    <row r="87" ht="15.75" customHeight="1">
      <c r="A87" s="115" t="s">
        <v>11</v>
      </c>
      <c r="B87" s="116" t="s">
        <v>284</v>
      </c>
      <c r="C87" s="116" t="s">
        <v>285</v>
      </c>
      <c r="D87" s="116" t="s">
        <v>286</v>
      </c>
      <c r="E87" s="114" t="s">
        <v>289</v>
      </c>
      <c r="F87" s="114" t="s">
        <v>290</v>
      </c>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row>
    <row r="88" ht="15.75" customHeight="1">
      <c r="A88" s="115" t="s">
        <v>11</v>
      </c>
      <c r="B88" s="116" t="s">
        <v>284</v>
      </c>
      <c r="C88" s="116" t="s">
        <v>285</v>
      </c>
      <c r="D88" s="116" t="s">
        <v>286</v>
      </c>
      <c r="E88" s="114" t="s">
        <v>291</v>
      </c>
      <c r="F88" s="114" t="s">
        <v>292</v>
      </c>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row>
    <row r="89" ht="15.75" customHeight="1">
      <c r="A89" s="115" t="s">
        <v>11</v>
      </c>
      <c r="B89" s="116" t="s">
        <v>284</v>
      </c>
      <c r="C89" s="116" t="s">
        <v>285</v>
      </c>
      <c r="D89" s="116" t="s">
        <v>286</v>
      </c>
      <c r="E89" s="114" t="s">
        <v>293</v>
      </c>
      <c r="F89" s="114" t="s">
        <v>294</v>
      </c>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row>
    <row r="90" ht="15.75" customHeight="1">
      <c r="A90" s="115" t="s">
        <v>11</v>
      </c>
      <c r="B90" s="116" t="s">
        <v>284</v>
      </c>
      <c r="C90" s="116" t="s">
        <v>285</v>
      </c>
      <c r="D90" s="116" t="s">
        <v>286</v>
      </c>
      <c r="E90" s="114" t="s">
        <v>295</v>
      </c>
      <c r="F90" s="114" t="s">
        <v>296</v>
      </c>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row>
    <row r="91" ht="15.75" customHeight="1">
      <c r="A91" s="115" t="s">
        <v>11</v>
      </c>
      <c r="B91" s="116" t="s">
        <v>284</v>
      </c>
      <c r="C91" s="116" t="s">
        <v>285</v>
      </c>
      <c r="D91" s="116" t="s">
        <v>286</v>
      </c>
      <c r="E91" s="114" t="s">
        <v>297</v>
      </c>
      <c r="F91" s="114" t="s">
        <v>298</v>
      </c>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row>
    <row r="92" ht="15.75" customHeight="1">
      <c r="A92" s="115" t="s">
        <v>11</v>
      </c>
      <c r="B92" s="116" t="s">
        <v>284</v>
      </c>
      <c r="C92" s="116" t="s">
        <v>285</v>
      </c>
      <c r="D92" s="116" t="s">
        <v>286</v>
      </c>
      <c r="E92" s="114" t="s">
        <v>299</v>
      </c>
      <c r="F92" s="114" t="s">
        <v>300</v>
      </c>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row>
    <row r="93" ht="15.75" customHeight="1">
      <c r="A93" s="115" t="s">
        <v>11</v>
      </c>
      <c r="B93" s="116" t="s">
        <v>284</v>
      </c>
      <c r="C93" s="116" t="s">
        <v>285</v>
      </c>
      <c r="D93" s="116" t="s">
        <v>286</v>
      </c>
      <c r="E93" s="114" t="s">
        <v>301</v>
      </c>
      <c r="F93" s="114" t="s">
        <v>302</v>
      </c>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row>
    <row r="94" ht="15.75" customHeight="1">
      <c r="A94" s="115" t="s">
        <v>11</v>
      </c>
      <c r="B94" s="116" t="s">
        <v>284</v>
      </c>
      <c r="C94" s="116" t="s">
        <v>285</v>
      </c>
      <c r="D94" s="116" t="s">
        <v>286</v>
      </c>
      <c r="E94" s="114" t="s">
        <v>303</v>
      </c>
      <c r="F94" s="114" t="s">
        <v>304</v>
      </c>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row>
    <row r="95" ht="15.75" customHeight="1">
      <c r="A95" s="115" t="s">
        <v>11</v>
      </c>
      <c r="B95" s="116" t="s">
        <v>284</v>
      </c>
      <c r="C95" s="116" t="s">
        <v>285</v>
      </c>
      <c r="D95" s="116" t="s">
        <v>286</v>
      </c>
      <c r="E95" s="114" t="s">
        <v>305</v>
      </c>
      <c r="F95" s="114" t="s">
        <v>306</v>
      </c>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row>
    <row r="96" ht="15.75" customHeight="1">
      <c r="A96" s="115" t="s">
        <v>11</v>
      </c>
      <c r="B96" s="116" t="s">
        <v>284</v>
      </c>
      <c r="C96" s="116" t="s">
        <v>285</v>
      </c>
      <c r="D96" s="116" t="s">
        <v>286</v>
      </c>
      <c r="E96" s="114" t="s">
        <v>307</v>
      </c>
      <c r="F96" s="114" t="s">
        <v>308</v>
      </c>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row>
    <row r="97" ht="15.75" customHeight="1">
      <c r="A97" s="115" t="s">
        <v>11</v>
      </c>
      <c r="B97" s="116" t="s">
        <v>284</v>
      </c>
      <c r="C97" s="116" t="s">
        <v>285</v>
      </c>
      <c r="D97" s="116" t="s">
        <v>286</v>
      </c>
      <c r="E97" s="114" t="s">
        <v>309</v>
      </c>
      <c r="F97" s="114" t="s">
        <v>310</v>
      </c>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row>
    <row r="98" ht="15.75" customHeight="1">
      <c r="A98" s="115" t="s">
        <v>11</v>
      </c>
      <c r="B98" s="116" t="s">
        <v>132</v>
      </c>
      <c r="C98" s="116" t="s">
        <v>311</v>
      </c>
      <c r="D98" s="116" t="s">
        <v>312</v>
      </c>
      <c r="E98" s="114" t="s">
        <v>313</v>
      </c>
      <c r="F98" s="114" t="s">
        <v>314</v>
      </c>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row>
    <row r="99" ht="15.75" customHeight="1">
      <c r="A99" s="115" t="s">
        <v>11</v>
      </c>
      <c r="B99" s="116" t="s">
        <v>132</v>
      </c>
      <c r="C99" s="116" t="s">
        <v>311</v>
      </c>
      <c r="D99" s="116" t="s">
        <v>312</v>
      </c>
      <c r="E99" s="114" t="s">
        <v>315</v>
      </c>
      <c r="F99" s="114" t="s">
        <v>316</v>
      </c>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row>
    <row r="100" ht="15.75" customHeight="1">
      <c r="A100" s="115" t="s">
        <v>11</v>
      </c>
      <c r="B100" s="116" t="s">
        <v>132</v>
      </c>
      <c r="C100" s="116" t="s">
        <v>311</v>
      </c>
      <c r="D100" s="116" t="s">
        <v>312</v>
      </c>
      <c r="E100" s="114" t="s">
        <v>317</v>
      </c>
      <c r="F100" s="114" t="s">
        <v>318</v>
      </c>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row>
    <row r="101" ht="15.75" customHeight="1">
      <c r="A101" s="115" t="s">
        <v>11</v>
      </c>
      <c r="B101" s="116" t="s">
        <v>132</v>
      </c>
      <c r="C101" s="116" t="s">
        <v>311</v>
      </c>
      <c r="D101" s="116" t="s">
        <v>312</v>
      </c>
      <c r="E101" s="114" t="s">
        <v>319</v>
      </c>
      <c r="F101" s="114" t="s">
        <v>320</v>
      </c>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row>
    <row r="102" ht="15.75" customHeight="1">
      <c r="A102" s="115" t="s">
        <v>11</v>
      </c>
      <c r="B102" s="116" t="s">
        <v>132</v>
      </c>
      <c r="C102" s="116" t="s">
        <v>311</v>
      </c>
      <c r="D102" s="116" t="s">
        <v>312</v>
      </c>
      <c r="E102" s="114" t="s">
        <v>321</v>
      </c>
      <c r="F102" s="114" t="s">
        <v>320</v>
      </c>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row>
    <row r="103" ht="15.75" customHeight="1">
      <c r="A103" s="115" t="s">
        <v>11</v>
      </c>
      <c r="B103" s="116" t="s">
        <v>145</v>
      </c>
      <c r="C103" s="116" t="s">
        <v>322</v>
      </c>
      <c r="D103" s="116" t="s">
        <v>323</v>
      </c>
      <c r="E103" s="114" t="s">
        <v>324</v>
      </c>
      <c r="F103" s="114" t="s">
        <v>325</v>
      </c>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row>
    <row r="104" ht="15.75" customHeight="1">
      <c r="A104" s="115" t="s">
        <v>11</v>
      </c>
      <c r="B104" s="116" t="s">
        <v>145</v>
      </c>
      <c r="C104" s="116" t="s">
        <v>322</v>
      </c>
      <c r="D104" s="116" t="s">
        <v>323</v>
      </c>
      <c r="E104" s="114" t="s">
        <v>326</v>
      </c>
      <c r="F104" s="114" t="s">
        <v>327</v>
      </c>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row>
    <row r="105" ht="15.75" customHeight="1">
      <c r="A105" s="115" t="s">
        <v>11</v>
      </c>
      <c r="B105" s="116" t="s">
        <v>145</v>
      </c>
      <c r="C105" s="116" t="s">
        <v>322</v>
      </c>
      <c r="D105" s="116" t="s">
        <v>323</v>
      </c>
      <c r="E105" s="114" t="s">
        <v>328</v>
      </c>
      <c r="F105" s="114" t="s">
        <v>329</v>
      </c>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row>
    <row r="106" ht="15.75" customHeight="1">
      <c r="A106" s="115" t="s">
        <v>11</v>
      </c>
      <c r="B106" s="116" t="s">
        <v>145</v>
      </c>
      <c r="C106" s="116" t="s">
        <v>322</v>
      </c>
      <c r="D106" s="116" t="s">
        <v>323</v>
      </c>
      <c r="E106" s="114" t="s">
        <v>330</v>
      </c>
      <c r="F106" s="114" t="s">
        <v>331</v>
      </c>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row>
    <row r="107" ht="15.75" customHeight="1">
      <c r="A107" s="115" t="s">
        <v>332</v>
      </c>
      <c r="B107" s="114" t="s">
        <v>80</v>
      </c>
      <c r="C107" s="114" t="s">
        <v>333</v>
      </c>
      <c r="D107" s="116" t="s">
        <v>89</v>
      </c>
      <c r="E107" s="114" t="s">
        <v>334</v>
      </c>
      <c r="F107" s="114" t="s">
        <v>335</v>
      </c>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row>
    <row r="108" ht="15.75" customHeight="1">
      <c r="A108" s="115" t="s">
        <v>332</v>
      </c>
      <c r="B108" s="114" t="s">
        <v>80</v>
      </c>
      <c r="C108" s="114" t="s">
        <v>333</v>
      </c>
      <c r="D108" s="116" t="s">
        <v>89</v>
      </c>
      <c r="E108" s="114" t="s">
        <v>92</v>
      </c>
      <c r="F108" s="114" t="s">
        <v>93</v>
      </c>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row>
    <row r="109" ht="15.75" customHeight="1">
      <c r="A109" s="115" t="s">
        <v>332</v>
      </c>
      <c r="B109" s="114" t="s">
        <v>80</v>
      </c>
      <c r="C109" s="114" t="s">
        <v>333</v>
      </c>
      <c r="D109" s="116" t="s">
        <v>89</v>
      </c>
      <c r="E109" s="114" t="s">
        <v>336</v>
      </c>
      <c r="F109" s="114" t="s">
        <v>337</v>
      </c>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row>
    <row r="110" ht="15.75" customHeight="1">
      <c r="A110" s="115" t="s">
        <v>332</v>
      </c>
      <c r="B110" s="114" t="s">
        <v>80</v>
      </c>
      <c r="C110" s="114" t="s">
        <v>333</v>
      </c>
      <c r="D110" s="116" t="s">
        <v>89</v>
      </c>
      <c r="E110" s="114" t="s">
        <v>338</v>
      </c>
      <c r="F110" s="114" t="s">
        <v>339</v>
      </c>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row>
    <row r="111" ht="15.75" customHeight="1">
      <c r="A111" s="115" t="s">
        <v>332</v>
      </c>
      <c r="B111" s="114" t="s">
        <v>80</v>
      </c>
      <c r="C111" s="114" t="s">
        <v>333</v>
      </c>
      <c r="D111" s="116" t="s">
        <v>89</v>
      </c>
      <c r="E111" s="114" t="s">
        <v>96</v>
      </c>
      <c r="F111" s="114" t="s">
        <v>97</v>
      </c>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row>
    <row r="112" ht="15.75" customHeight="1">
      <c r="A112" s="115" t="s">
        <v>332</v>
      </c>
      <c r="B112" s="114" t="s">
        <v>80</v>
      </c>
      <c r="C112" s="114" t="s">
        <v>333</v>
      </c>
      <c r="D112" s="116" t="s">
        <v>89</v>
      </c>
      <c r="E112" s="114" t="s">
        <v>104</v>
      </c>
      <c r="F112" s="114" t="s">
        <v>105</v>
      </c>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row>
    <row r="113" ht="15.75" customHeight="1">
      <c r="A113" s="115" t="s">
        <v>332</v>
      </c>
      <c r="B113" s="114" t="s">
        <v>80</v>
      </c>
      <c r="C113" s="114" t="s">
        <v>333</v>
      </c>
      <c r="D113" s="116" t="s">
        <v>89</v>
      </c>
      <c r="E113" s="114" t="s">
        <v>340</v>
      </c>
      <c r="F113" s="114" t="s">
        <v>341</v>
      </c>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row>
    <row r="114" ht="15.75" customHeight="1">
      <c r="A114" s="115" t="s">
        <v>332</v>
      </c>
      <c r="B114" s="114" t="s">
        <v>80</v>
      </c>
      <c r="C114" s="114" t="s">
        <v>333</v>
      </c>
      <c r="D114" s="116" t="s">
        <v>89</v>
      </c>
      <c r="E114" s="114" t="s">
        <v>342</v>
      </c>
      <c r="F114" s="114" t="s">
        <v>343</v>
      </c>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row>
    <row r="115" ht="15.75" customHeight="1">
      <c r="A115" s="115" t="s">
        <v>344</v>
      </c>
      <c r="B115" s="114" t="s">
        <v>80</v>
      </c>
      <c r="C115" s="114" t="s">
        <v>345</v>
      </c>
      <c r="D115" s="116" t="s">
        <v>89</v>
      </c>
      <c r="E115" s="114" t="s">
        <v>346</v>
      </c>
      <c r="F115" s="114" t="s">
        <v>347</v>
      </c>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row>
    <row r="116" ht="15.75" customHeight="1">
      <c r="A116" s="115" t="s">
        <v>344</v>
      </c>
      <c r="B116" s="114" t="s">
        <v>80</v>
      </c>
      <c r="C116" s="114" t="s">
        <v>345</v>
      </c>
      <c r="D116" s="116" t="s">
        <v>89</v>
      </c>
      <c r="E116" s="114" t="s">
        <v>348</v>
      </c>
      <c r="F116" s="114" t="s">
        <v>349</v>
      </c>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row>
    <row r="117" ht="15.75" customHeight="1">
      <c r="A117" s="115" t="s">
        <v>344</v>
      </c>
      <c r="B117" s="114" t="s">
        <v>80</v>
      </c>
      <c r="C117" s="114" t="s">
        <v>345</v>
      </c>
      <c r="D117" s="116" t="s">
        <v>89</v>
      </c>
      <c r="E117" s="114" t="s">
        <v>350</v>
      </c>
      <c r="F117" s="114" t="s">
        <v>351</v>
      </c>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row>
    <row r="118" ht="15.75" customHeight="1">
      <c r="A118" s="115" t="s">
        <v>344</v>
      </c>
      <c r="B118" s="114" t="s">
        <v>80</v>
      </c>
      <c r="C118" s="114" t="s">
        <v>345</v>
      </c>
      <c r="D118" s="116" t="s">
        <v>89</v>
      </c>
      <c r="E118" s="114" t="s">
        <v>352</v>
      </c>
      <c r="F118" s="114" t="s">
        <v>353</v>
      </c>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row>
    <row r="119" ht="15.75" customHeight="1">
      <c r="A119" s="115" t="s">
        <v>344</v>
      </c>
      <c r="B119" s="114" t="s">
        <v>80</v>
      </c>
      <c r="C119" s="114" t="s">
        <v>345</v>
      </c>
      <c r="D119" s="116" t="s">
        <v>89</v>
      </c>
      <c r="E119" s="114" t="s">
        <v>354</v>
      </c>
      <c r="F119" s="114" t="s">
        <v>277</v>
      </c>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row>
    <row r="120" ht="15.75" customHeight="1">
      <c r="A120" s="115" t="s">
        <v>355</v>
      </c>
      <c r="B120" s="114" t="s">
        <v>80</v>
      </c>
      <c r="C120" s="114" t="s">
        <v>356</v>
      </c>
      <c r="D120" s="116" t="s">
        <v>89</v>
      </c>
      <c r="E120" s="114" t="s">
        <v>357</v>
      </c>
      <c r="F120" s="114" t="s">
        <v>93</v>
      </c>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row>
    <row r="121" ht="15.75" customHeight="1">
      <c r="A121" s="115" t="s">
        <v>355</v>
      </c>
      <c r="B121" s="114" t="s">
        <v>80</v>
      </c>
      <c r="C121" s="114" t="s">
        <v>358</v>
      </c>
      <c r="D121" s="116" t="s">
        <v>89</v>
      </c>
      <c r="E121" s="114" t="s">
        <v>359</v>
      </c>
      <c r="F121" s="114" t="s">
        <v>360</v>
      </c>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row>
    <row r="122" ht="15.75" customHeight="1">
      <c r="A122" s="115" t="s">
        <v>355</v>
      </c>
      <c r="B122" s="114" t="s">
        <v>80</v>
      </c>
      <c r="C122" s="114" t="s">
        <v>358</v>
      </c>
      <c r="D122" s="116" t="s">
        <v>89</v>
      </c>
      <c r="E122" s="114" t="s">
        <v>361</v>
      </c>
      <c r="F122" s="114" t="s">
        <v>362</v>
      </c>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row>
    <row r="123" ht="15.75" customHeight="1">
      <c r="A123" s="115" t="s">
        <v>355</v>
      </c>
      <c r="B123" s="114" t="s">
        <v>80</v>
      </c>
      <c r="C123" s="114" t="s">
        <v>358</v>
      </c>
      <c r="D123" s="116" t="s">
        <v>89</v>
      </c>
      <c r="E123" s="114" t="s">
        <v>363</v>
      </c>
      <c r="F123" s="114" t="s">
        <v>364</v>
      </c>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row>
    <row r="124" ht="15.75" customHeight="1">
      <c r="A124" s="115" t="s">
        <v>355</v>
      </c>
      <c r="B124" s="114" t="s">
        <v>80</v>
      </c>
      <c r="C124" s="114" t="s">
        <v>358</v>
      </c>
      <c r="D124" s="116" t="s">
        <v>89</v>
      </c>
      <c r="E124" s="114" t="s">
        <v>365</v>
      </c>
      <c r="F124" s="114" t="s">
        <v>366</v>
      </c>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row>
    <row r="125" ht="15.75" customHeight="1">
      <c r="A125" s="115" t="s">
        <v>355</v>
      </c>
      <c r="B125" s="114" t="s">
        <v>80</v>
      </c>
      <c r="C125" s="114" t="s">
        <v>358</v>
      </c>
      <c r="D125" s="116" t="s">
        <v>89</v>
      </c>
      <c r="E125" s="114" t="s">
        <v>367</v>
      </c>
      <c r="F125" s="114" t="s">
        <v>368</v>
      </c>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row>
    <row r="126" ht="15.75" customHeight="1">
      <c r="A126" s="115" t="s">
        <v>369</v>
      </c>
      <c r="B126" s="114" t="s">
        <v>80</v>
      </c>
      <c r="C126" s="114" t="s">
        <v>370</v>
      </c>
      <c r="D126" s="116" t="s">
        <v>89</v>
      </c>
      <c r="E126" s="114" t="s">
        <v>371</v>
      </c>
      <c r="F126" s="114" t="s">
        <v>372</v>
      </c>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row>
    <row r="127" ht="15.75" customHeight="1">
      <c r="A127" s="115" t="s">
        <v>369</v>
      </c>
      <c r="B127" s="114" t="s">
        <v>80</v>
      </c>
      <c r="C127" s="114" t="s">
        <v>370</v>
      </c>
      <c r="D127" s="116" t="s">
        <v>89</v>
      </c>
      <c r="E127" s="114" t="s">
        <v>373</v>
      </c>
      <c r="F127" s="114" t="s">
        <v>374</v>
      </c>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row>
    <row r="128" ht="15.75" customHeight="1">
      <c r="A128" s="115" t="s">
        <v>369</v>
      </c>
      <c r="B128" s="114" t="s">
        <v>80</v>
      </c>
      <c r="C128" s="114" t="s">
        <v>370</v>
      </c>
      <c r="D128" s="116" t="s">
        <v>89</v>
      </c>
      <c r="E128" s="114" t="s">
        <v>375</v>
      </c>
      <c r="F128" s="114" t="s">
        <v>343</v>
      </c>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row>
    <row r="129" ht="15.75" customHeight="1">
      <c r="A129" s="115" t="s">
        <v>369</v>
      </c>
      <c r="B129" s="114" t="s">
        <v>80</v>
      </c>
      <c r="C129" s="114" t="s">
        <v>370</v>
      </c>
      <c r="D129" s="116" t="s">
        <v>89</v>
      </c>
      <c r="E129" s="114" t="s">
        <v>376</v>
      </c>
      <c r="F129" s="114" t="s">
        <v>377</v>
      </c>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row>
    <row r="130" ht="15.75" customHeight="1">
      <c r="A130" s="115" t="s">
        <v>369</v>
      </c>
      <c r="B130" s="114" t="s">
        <v>80</v>
      </c>
      <c r="C130" s="114" t="s">
        <v>370</v>
      </c>
      <c r="D130" s="116" t="s">
        <v>89</v>
      </c>
      <c r="E130" s="114" t="s">
        <v>378</v>
      </c>
      <c r="F130" s="114" t="s">
        <v>379</v>
      </c>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row>
    <row r="131" ht="15.75" customHeight="1">
      <c r="A131" s="115" t="s">
        <v>369</v>
      </c>
      <c r="B131" s="114" t="s">
        <v>80</v>
      </c>
      <c r="C131" s="114" t="s">
        <v>370</v>
      </c>
      <c r="D131" s="116" t="s">
        <v>89</v>
      </c>
      <c r="E131" s="114" t="s">
        <v>380</v>
      </c>
      <c r="F131" s="114" t="s">
        <v>381</v>
      </c>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row>
    <row r="132" ht="15.75" customHeight="1">
      <c r="A132" s="115" t="s">
        <v>369</v>
      </c>
      <c r="B132" s="114" t="s">
        <v>80</v>
      </c>
      <c r="C132" s="114" t="s">
        <v>370</v>
      </c>
      <c r="D132" s="116" t="s">
        <v>89</v>
      </c>
      <c r="E132" s="114" t="s">
        <v>382</v>
      </c>
      <c r="F132" s="114" t="s">
        <v>383</v>
      </c>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row>
    <row r="133" ht="15.75" customHeight="1">
      <c r="A133" s="115" t="s">
        <v>369</v>
      </c>
      <c r="B133" s="114" t="s">
        <v>80</v>
      </c>
      <c r="C133" s="114" t="s">
        <v>370</v>
      </c>
      <c r="D133" s="116" t="s">
        <v>89</v>
      </c>
      <c r="E133" s="114" t="s">
        <v>384</v>
      </c>
      <c r="F133" s="114" t="s">
        <v>377</v>
      </c>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row>
    <row r="134" ht="15.75" customHeight="1">
      <c r="A134" s="115" t="s">
        <v>385</v>
      </c>
      <c r="B134" s="114" t="s">
        <v>80</v>
      </c>
      <c r="C134" s="114" t="s">
        <v>386</v>
      </c>
      <c r="D134" s="116" t="s">
        <v>89</v>
      </c>
      <c r="E134" s="114" t="s">
        <v>387</v>
      </c>
      <c r="F134" s="114" t="s">
        <v>93</v>
      </c>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row>
    <row r="135" ht="15.75" customHeight="1">
      <c r="A135" s="115" t="s">
        <v>385</v>
      </c>
      <c r="B135" s="114" t="s">
        <v>80</v>
      </c>
      <c r="C135" s="114" t="s">
        <v>386</v>
      </c>
      <c r="D135" s="116" t="s">
        <v>89</v>
      </c>
      <c r="E135" s="114" t="s">
        <v>388</v>
      </c>
      <c r="F135" s="114" t="s">
        <v>389</v>
      </c>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row>
    <row r="136" ht="15.75" customHeight="1">
      <c r="A136" s="115" t="s">
        <v>385</v>
      </c>
      <c r="B136" s="114" t="s">
        <v>80</v>
      </c>
      <c r="C136" s="114" t="s">
        <v>386</v>
      </c>
      <c r="D136" s="116" t="s">
        <v>89</v>
      </c>
      <c r="E136" s="114" t="s">
        <v>390</v>
      </c>
      <c r="F136" s="114" t="s">
        <v>391</v>
      </c>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row>
    <row r="137" ht="15.75" customHeight="1">
      <c r="A137" s="115" t="s">
        <v>385</v>
      </c>
      <c r="B137" s="114" t="s">
        <v>80</v>
      </c>
      <c r="C137" s="114" t="s">
        <v>386</v>
      </c>
      <c r="D137" s="116" t="s">
        <v>89</v>
      </c>
      <c r="E137" s="114" t="s">
        <v>392</v>
      </c>
      <c r="F137" s="114" t="s">
        <v>393</v>
      </c>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row>
    <row r="138" ht="15.75" customHeight="1">
      <c r="A138" s="115" t="s">
        <v>385</v>
      </c>
      <c r="B138" s="114" t="s">
        <v>80</v>
      </c>
      <c r="C138" s="114" t="s">
        <v>386</v>
      </c>
      <c r="D138" s="116" t="s">
        <v>89</v>
      </c>
      <c r="E138" s="114" t="s">
        <v>394</v>
      </c>
      <c r="F138" s="114" t="s">
        <v>395</v>
      </c>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row>
    <row r="139" ht="15.75" customHeight="1">
      <c r="A139" s="115" t="s">
        <v>385</v>
      </c>
      <c r="B139" s="114" t="s">
        <v>80</v>
      </c>
      <c r="C139" s="114" t="s">
        <v>386</v>
      </c>
      <c r="D139" s="116" t="s">
        <v>89</v>
      </c>
      <c r="E139" s="114" t="s">
        <v>396</v>
      </c>
      <c r="F139" s="114" t="s">
        <v>397</v>
      </c>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row>
    <row r="140" ht="15.75" customHeight="1">
      <c r="A140" s="115" t="s">
        <v>385</v>
      </c>
      <c r="B140" s="114" t="s">
        <v>80</v>
      </c>
      <c r="C140" s="114" t="s">
        <v>386</v>
      </c>
      <c r="D140" s="116" t="s">
        <v>89</v>
      </c>
      <c r="E140" s="114" t="s">
        <v>398</v>
      </c>
      <c r="F140" s="114" t="s">
        <v>399</v>
      </c>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row>
    <row r="141" ht="15.75" customHeight="1">
      <c r="A141" s="115" t="s">
        <v>385</v>
      </c>
      <c r="B141" s="114" t="s">
        <v>80</v>
      </c>
      <c r="C141" s="114" t="s">
        <v>386</v>
      </c>
      <c r="D141" s="116" t="s">
        <v>89</v>
      </c>
      <c r="E141" s="114" t="s">
        <v>400</v>
      </c>
      <c r="F141" s="114" t="s">
        <v>401</v>
      </c>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row>
    <row r="142" ht="15.75" customHeight="1">
      <c r="A142" s="115" t="s">
        <v>385</v>
      </c>
      <c r="B142" s="114" t="s">
        <v>80</v>
      </c>
      <c r="C142" s="114" t="s">
        <v>386</v>
      </c>
      <c r="D142" s="116" t="s">
        <v>89</v>
      </c>
      <c r="E142" s="114" t="s">
        <v>402</v>
      </c>
      <c r="F142" s="114" t="s">
        <v>403</v>
      </c>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row>
    <row r="143" ht="15.75" customHeight="1">
      <c r="A143" s="115" t="s">
        <v>385</v>
      </c>
      <c r="B143" s="114" t="s">
        <v>80</v>
      </c>
      <c r="C143" s="114" t="s">
        <v>386</v>
      </c>
      <c r="D143" s="116" t="s">
        <v>89</v>
      </c>
      <c r="E143" s="114" t="s">
        <v>404</v>
      </c>
      <c r="F143" s="114" t="s">
        <v>405</v>
      </c>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row>
    <row r="144" ht="15.75" customHeight="1">
      <c r="A144" s="115" t="s">
        <v>406</v>
      </c>
      <c r="B144" s="114" t="s">
        <v>80</v>
      </c>
      <c r="C144" s="117"/>
      <c r="D144" s="117"/>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row>
    <row r="145" ht="15.75" customHeight="1">
      <c r="A145" s="115" t="s">
        <v>407</v>
      </c>
      <c r="B145" s="114" t="s">
        <v>80</v>
      </c>
      <c r="C145" s="117"/>
      <c r="D145" s="117"/>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row>
    <row r="146" ht="15.75" customHeight="1">
      <c r="A146" s="115" t="s">
        <v>408</v>
      </c>
      <c r="B146" s="114" t="s">
        <v>80</v>
      </c>
      <c r="C146" s="117" t="s">
        <v>409</v>
      </c>
      <c r="D146" s="119" t="s">
        <v>410</v>
      </c>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row>
    <row r="147" ht="15.75" customHeight="1">
      <c r="A147" s="115" t="s">
        <v>411</v>
      </c>
      <c r="B147" s="114" t="s">
        <v>80</v>
      </c>
      <c r="C147" s="117"/>
      <c r="D147" s="117"/>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row>
    <row r="148" ht="15.75" customHeight="1">
      <c r="A148" s="115" t="s">
        <v>412</v>
      </c>
      <c r="B148" s="114" t="s">
        <v>80</v>
      </c>
      <c r="C148" s="117"/>
      <c r="D148" s="117"/>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row>
    <row r="149" ht="15.75" customHeight="1">
      <c r="A149" s="115" t="s">
        <v>413</v>
      </c>
      <c r="B149" s="114" t="s">
        <v>80</v>
      </c>
      <c r="C149" s="117" t="s">
        <v>409</v>
      </c>
      <c r="D149" s="119" t="s">
        <v>410</v>
      </c>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row>
    <row r="150" ht="15.75" customHeight="1">
      <c r="A150" s="115" t="s">
        <v>414</v>
      </c>
      <c r="B150" s="114" t="s">
        <v>80</v>
      </c>
      <c r="C150" s="117" t="s">
        <v>409</v>
      </c>
      <c r="D150" s="119" t="s">
        <v>410</v>
      </c>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row>
    <row r="151" ht="15.75" customHeight="1">
      <c r="A151" s="115" t="s">
        <v>415</v>
      </c>
      <c r="B151" s="114" t="s">
        <v>80</v>
      </c>
      <c r="C151" s="117" t="s">
        <v>409</v>
      </c>
      <c r="D151" s="119" t="s">
        <v>410</v>
      </c>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row>
    <row r="152" ht="15.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row>
    <row r="153" ht="15.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row>
    <row r="154" ht="15.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row>
    <row r="155" ht="15.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row>
    <row r="156" ht="15.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row>
    <row r="157" ht="15.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row>
    <row r="158" ht="15.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row>
    <row r="159" ht="15.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row>
    <row r="160" ht="15.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row>
    <row r="161" ht="15.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row>
    <row r="162" ht="15.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row>
    <row r="163" ht="15.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row>
    <row r="164" ht="15.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row>
    <row r="165" ht="15.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row>
    <row r="166" ht="15.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row>
    <row r="167" ht="15.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row>
    <row r="168" ht="15.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row>
    <row r="169" ht="15.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row>
    <row r="170" ht="15.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row>
    <row r="171" ht="15.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row>
    <row r="172" ht="15.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row>
    <row r="173" ht="15.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row>
    <row r="174" ht="15.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row>
    <row r="175" ht="15.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row>
    <row r="176" ht="15.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row>
    <row r="177" ht="15.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row>
    <row r="178" ht="15.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row>
    <row r="179" ht="15.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row>
    <row r="180" ht="15.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row>
    <row r="181" ht="15.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row>
    <row r="182" ht="15.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row>
    <row r="183" ht="15.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row>
    <row r="184" ht="15.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row>
    <row r="185" ht="15.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row>
    <row r="186" ht="15.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row>
    <row r="187" ht="15.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row>
    <row r="188" ht="15.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row>
    <row r="189" ht="15.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row>
    <row r="190" ht="15.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row>
    <row r="191" ht="15.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row>
    <row r="192" ht="15.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row>
    <row r="193" ht="15.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row>
    <row r="194" ht="15.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row>
    <row r="195" ht="15.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row>
    <row r="196" ht="15.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row>
    <row r="197" ht="15.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row>
    <row r="198" ht="15.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row>
    <row r="199" ht="15.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row>
    <row r="200" ht="15.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row>
    <row r="201" ht="15.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row>
    <row r="202" ht="15.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row>
    <row r="203" ht="15.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row>
    <row r="204" ht="15.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row>
    <row r="205" ht="15.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row>
    <row r="206" ht="15.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row>
    <row r="207" ht="15.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row>
    <row r="208" ht="15.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row>
    <row r="209" ht="15.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row>
    <row r="210" ht="15.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row>
    <row r="211" ht="15.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row>
    <row r="212" ht="15.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row>
    <row r="213" ht="15.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row>
    <row r="214" ht="15.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row>
    <row r="215" ht="15.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row>
    <row r="216" ht="15.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row>
    <row r="217" ht="15.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row>
    <row r="218" ht="15.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row>
    <row r="219" ht="15.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